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07418FAB-4C02-46C3-A488-1851816B65E7}" xr6:coauthVersionLast="47" xr6:coauthVersionMax="47" xr10:uidLastSave="{00000000-0000-0000-0000-000000000000}"/>
  <bookViews>
    <workbookView xWindow="14520" yWindow="225" windowWidth="24015" windowHeight="14595" tabRatio="950" firstSheet="4" activeTab="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H60" i="15"/>
  <c r="X59" i="15"/>
  <c r="T59" i="15"/>
  <c r="P59" i="15"/>
  <c r="X57" i="15"/>
  <c r="T57" i="15"/>
  <c r="P57" i="15"/>
  <c r="L57" i="15"/>
  <c r="AB57" i="15" s="1"/>
  <c r="C57" i="15" s="1"/>
  <c r="E57" i="15" s="1"/>
  <c r="F57" i="15" s="1"/>
  <c r="H57" i="15"/>
  <c r="L56" i="15"/>
  <c r="H56" i="15"/>
  <c r="X55" i="15"/>
  <c r="T55" i="15"/>
  <c r="P55" i="15"/>
  <c r="AB55" i="15" s="1"/>
  <c r="C55" i="15" s="1"/>
  <c r="E55" i="15" s="1"/>
  <c r="F55" i="15" s="1"/>
  <c r="L55" i="15"/>
  <c r="H55" i="15"/>
  <c r="AB54" i="15"/>
  <c r="C54" i="15" s="1"/>
  <c r="E54" i="15" s="1"/>
  <c r="F54" i="15" s="1"/>
  <c r="X60" i="15"/>
  <c r="T60" i="15"/>
  <c r="P60" i="15"/>
  <c r="L60" i="15"/>
  <c r="AB51" i="15"/>
  <c r="C51" i="15" s="1"/>
  <c r="E51" i="15" s="1"/>
  <c r="F51" i="15" s="1"/>
  <c r="L59" i="15"/>
  <c r="H59" i="15"/>
  <c r="AB59" i="15" s="1"/>
  <c r="C59" i="15" s="1"/>
  <c r="E59" i="15" s="1"/>
  <c r="F59" i="15" s="1"/>
  <c r="AB50" i="15"/>
  <c r="C50" i="15" s="1"/>
  <c r="E50" i="15" s="1"/>
  <c r="F50" i="15" s="1"/>
  <c r="X58" i="15"/>
  <c r="L58" i="15"/>
  <c r="H58" i="15"/>
  <c r="T58" i="15"/>
  <c r="P58" i="15"/>
  <c r="AB48" i="15"/>
  <c r="C48" i="15" s="1"/>
  <c r="E48" i="15" s="1"/>
  <c r="F48" i="15" s="1"/>
  <c r="AB47" i="15"/>
  <c r="C47" i="15" s="1"/>
  <c r="E47" i="15" s="1"/>
  <c r="F47" i="15" s="1"/>
  <c r="X56" i="15"/>
  <c r="T56" i="15"/>
  <c r="P56" i="15"/>
  <c r="AB56" i="15" s="1"/>
  <c r="C56" i="15" s="1"/>
  <c r="E56" i="15" s="1"/>
  <c r="F56" i="15" s="1"/>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L24" i="15"/>
  <c r="AB27" i="15"/>
  <c r="G24" i="15"/>
  <c r="AB26" i="15"/>
  <c r="AB25" i="15"/>
  <c r="T24" i="15"/>
  <c r="P24" i="15"/>
  <c r="B21" i="22"/>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24" i="15" l="1"/>
  <c r="C48" i="7" s="1"/>
  <c r="AB58" i="15"/>
  <c r="C58" i="15" s="1"/>
  <c r="E58" i="15" s="1"/>
  <c r="F58" i="15" s="1"/>
  <c r="AB60" i="15"/>
  <c r="C60" i="15" s="1"/>
  <c r="E60" i="15" s="1"/>
  <c r="F60" i="15" s="1"/>
  <c r="E32" i="15"/>
  <c r="F32" i="15" s="1"/>
  <c r="H24" i="15"/>
  <c r="E33" i="15"/>
  <c r="F33" i="15" s="1"/>
  <c r="AB49" i="15"/>
  <c r="C49" i="15" s="1"/>
  <c r="E49" i="15" s="1"/>
  <c r="F49" i="15" s="1"/>
  <c r="AB52" i="15"/>
  <c r="C52" i="15" s="1"/>
  <c r="E52" i="15" s="1"/>
  <c r="F52" i="15" s="1"/>
  <c r="E29" i="15"/>
  <c r="C30" i="15"/>
  <c r="P32" i="15"/>
  <c r="H31" i="15"/>
  <c r="B55" i="22"/>
  <c r="B53" i="22"/>
  <c r="B39" i="22"/>
  <c r="D35" i="16"/>
  <c r="D32" i="16"/>
  <c r="D31" i="16"/>
  <c r="C24" i="15" l="1"/>
  <c r="P34" i="15"/>
  <c r="T31" i="15"/>
  <c r="X31" i="15"/>
  <c r="H34" i="15"/>
  <c r="T34" i="15"/>
  <c r="T33" i="15"/>
  <c r="H32" i="15"/>
  <c r="AB31" i="15"/>
  <c r="L33" i="15"/>
  <c r="L32" i="15"/>
  <c r="H33" i="15"/>
  <c r="E31" i="15"/>
  <c r="F31" i="15" s="1"/>
  <c r="L31" i="15" s="1"/>
  <c r="X34" i="15"/>
  <c r="X32" i="15"/>
  <c r="E34" i="15"/>
  <c r="F34" i="15" s="1"/>
  <c r="X33" i="15"/>
  <c r="T32" i="15"/>
  <c r="P33" i="15"/>
  <c r="P31" i="15"/>
  <c r="B54" i="22"/>
  <c r="B34" i="22"/>
  <c r="B29" i="22"/>
  <c r="B30" i="22" s="1"/>
  <c r="B52" i="22"/>
  <c r="B49" i="22"/>
  <c r="B51" i="22" s="1"/>
  <c r="AB32" i="15" l="1"/>
  <c r="L34" i="15"/>
  <c r="AB34" i="15" s="1"/>
  <c r="F24" i="15"/>
  <c r="E24" i="15"/>
  <c r="AB33" i="15"/>
  <c r="D39" i="16"/>
  <c r="AB30" i="15" l="1"/>
  <c r="C49" i="7" s="1"/>
</calcChain>
</file>

<file path=xl/sharedStrings.xml><?xml version="1.0" encoding="utf-8"?>
<sst xmlns="http://schemas.openxmlformats.org/spreadsheetml/2006/main" count="2118" uniqueCount="636">
  <si>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</si>
  <si>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</si>
  <si>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</si>
  <si>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</si>
  <si>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</si>
  <si>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</si>
  <si>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</si>
  <si>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</si>
  <si>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</si>
  <si>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</si>
  <si>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</si>
  <si>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</si>
  <si>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</si>
  <si>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</si>
  <si>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</si>
  <si>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</si>
  <si>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</si>
  <si>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</si>
  <si>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</si>
  <si>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</si>
  <si>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</si>
  <si>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</si>
  <si>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</si>
  <si>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</si>
  <si>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</si>
  <si>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</si>
  <si>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</si>
  <si>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</si>
  <si>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</si>
  <si>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</si>
  <si>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</si>
  <si>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</si>
  <si>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</si>
  <si>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</si>
  <si>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</si>
  <si>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</si>
  <si>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</si>
  <si>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</si>
  <si>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</si>
  <si>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</si>
  <si>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</si>
  <si>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</si>
  <si>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</si>
  <si>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</si>
  <si>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</si>
  <si>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</si>
  <si>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</si>
  <si>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</si>
  <si>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</si>
  <si>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</si>
  <si>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</si>
  <si>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</si>
  <si>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</si>
  <si>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</si>
  <si>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</si>
  <si>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</si>
  <si>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</si>
  <si>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</si>
  <si>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</si>
  <si>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</si>
  <si>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</si>
  <si>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</si>
  <si>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</si>
  <si>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</si>
  <si>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</si>
  <si>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</si>
  <si>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</si>
  <si>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</si>
  <si>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</si>
  <si>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</si>
  <si>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</si>
  <si>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</si>
  <si>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</si>
  <si>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</si>
  <si>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</si>
  <si>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</si>
  <si>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</si>
  <si>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</si>
  <si>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</si>
  <si>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</si>
  <si>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</si>
  <si>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</si>
  <si>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</si>
  <si>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</si>
  <si>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</si>
  <si>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</si>
  <si>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</si>
  <si>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</si>
  <si>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</si>
  <si>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</si>
  <si>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</si>
  <si>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</si>
  <si>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</si>
  <si>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</si>
  <si>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</si>
  <si>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</si>
  <si>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</si>
  <si>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</si>
  <si>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</si>
  <si>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</si>
  <si>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</si>
  <si>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</si>
  <si>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</si>
  <si>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</si>
  <si>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</si>
  <si>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</si>
  <si>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</si>
  <si>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</si>
  <si>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</si>
  <si>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</si>
  <si>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</si>
  <si>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</si>
  <si>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</si>
  <si>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</si>
  <si>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</si>
  <si>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</si>
  <si>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</si>
  <si>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</si>
  <si>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</si>
  <si>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</si>
  <si>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</si>
  <si>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</si>
  <si>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</si>
  <si>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</si>
  <si>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</si>
  <si>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</si>
  <si>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</si>
  <si>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</si>
  <si>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</si>
  <si>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</si>
  <si>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</si>
  <si>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</si>
  <si>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</si>
  <si>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</si>
  <si>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</si>
  <si>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</si>
  <si>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</si>
  <si>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</si>
  <si>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</si>
  <si>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</si>
  <si>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</si>
  <si>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</si>
  <si>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</si>
  <si>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</si>
  <si>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</si>
  <si>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</si>
  <si>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</si>
  <si>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</si>
  <si>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</si>
  <si>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</si>
  <si>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</si>
  <si>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</si>
  <si>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</si>
  <si>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</si>
  <si>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</si>
  <si>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</si>
  <si>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</si>
  <si>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</si>
  <si>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</si>
  <si>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</si>
  <si>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</si>
  <si>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</si>
  <si>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</si>
  <si>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</si>
  <si>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</si>
  <si>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</si>
  <si>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</si>
  <si>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</si>
  <si>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</si>
  <si>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</si>
  <si>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</si>
  <si>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</si>
  <si>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</si>
  <si>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</si>
  <si>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</si>
  <si>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</si>
  <si>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</si>
  <si>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</si>
  <si>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</si>
  <si>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</si>
  <si>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</si>
  <si>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</si>
  <si>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</si>
  <si>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</si>
  <si>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</si>
  <si>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</si>
  <si>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</si>
  <si>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</si>
  <si>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</si>
  <si>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</si>
  <si>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</si>
  <si>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</si>
  <si>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</si>
  <si>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</si>
  <si>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</si>
  <si>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</si>
  <si>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</si>
  <si>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</si>
  <si>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</si>
  <si>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</si>
  <si>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</si>
  <si>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</si>
  <si>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</si>
  <si>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</si>
  <si>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</si>
  <si>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</si>
  <si>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</si>
  <si>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</si>
  <si>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</si>
  <si>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</si>
  <si>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</si>
  <si>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</si>
  <si>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</si>
  <si>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</si>
  <si>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</si>
  <si>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</si>
  <si>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</si>
  <si>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</si>
  <si>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</si>
  <si>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</si>
  <si>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</si>
  <si>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</si>
  <si>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</si>
  <si>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</si>
  <si>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</si>
  <si>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</si>
  <si>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</si>
  <si>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</si>
  <si>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</si>
  <si>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</si>
  <si>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</si>
  <si>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</si>
  <si>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</si>
  <si>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</si>
  <si>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</si>
  <si>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</si>
  <si>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</si>
  <si>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</si>
  <si>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</si>
  <si>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</si>
  <si>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</si>
  <si>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</si>
  <si>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</si>
  <si>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</si>
  <si>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</si>
  <si>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</si>
  <si>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</si>
  <si>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</si>
  <si>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</si>
  <si>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</si>
  <si>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</si>
  <si>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</si>
  <si>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</si>
  <si>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</si>
  <si>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</si>
  <si>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</si>
  <si>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</si>
  <si>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</si>
  <si>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</si>
  <si>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</si>
  <si>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</si>
  <si>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</si>
  <si>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</si>
  <si>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</si>
  <si>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</si>
  <si>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</si>
  <si>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</si>
  <si>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</si>
  <si>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</si>
  <si>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</si>
  <si>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</si>
  <si>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</si>
  <si>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</si>
  <si>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</si>
  <si>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</si>
  <si>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</si>
  <si>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</si>
  <si>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</si>
  <si>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</si>
  <si>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</si>
  <si>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</si>
  <si>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</si>
  <si>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</si>
  <si>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</si>
  <si>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</si>
  <si>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</si>
  <si>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</si>
  <si>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</si>
  <si>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</si>
  <si>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</si>
  <si>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</si>
  <si>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</si>
  <si>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</si>
  <si>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</si>
  <si>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</si>
  <si>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</si>
  <si>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</si>
  <si>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</si>
  <si>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</si>
  <si>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</si>
  <si>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</si>
  <si>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</si>
  <si>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</si>
  <si>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</si>
  <si>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</si>
  <si>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</si>
  <si>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</si>
  <si>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</si>
  <si>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</si>
  <si>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</si>
  <si>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</si>
  <si>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</si>
  <si>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</si>
  <si>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</si>
  <si>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</si>
  <si>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</si>
  <si>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</si>
  <si>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</si>
  <si>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</si>
  <si>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</si>
  <si>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</si>
  <si>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</si>
  <si>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</si>
  <si>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</si>
  <si>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</si>
  <si>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</si>
  <si>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</si>
  <si>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</si>
  <si>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</si>
  <si>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</si>
  <si>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</si>
  <si>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</si>
  <si>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</si>
  <si>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</si>
  <si>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</si>
  <si>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</si>
  <si>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</si>
  <si>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</si>
  <si>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</si>
  <si>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</si>
  <si>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</si>
  <si>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</si>
  <si>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</si>
  <si>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</si>
  <si>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</si>
  <si>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</si>
  <si>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</si>
  <si>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</si>
  <si>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</si>
  <si>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</si>
  <si>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</si>
  <si>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</si>
  <si>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</si>
  <si>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</si>
  <si>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</si>
  <si>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</si>
  <si>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</si>
  <si>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</si>
  <si>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</si>
  <si>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</si>
  <si>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</si>
  <si>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</si>
  <si>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</si>
  <si>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</si>
  <si>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</si>
  <si>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</si>
  <si>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</si>
  <si>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</si>
  <si>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</si>
  <si>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</si>
  <si>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</si>
  <si>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</si>
  <si>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</si>
  <si>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</si>
  <si>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</si>
  <si>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</si>
  <si>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</si>
  <si>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</si>
  <si>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</si>
  <si>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</si>
  <si>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</si>
  <si>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</si>
  <si>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</si>
  <si>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</si>
  <si>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</si>
  <si>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</si>
  <si>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</si>
  <si>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</si>
  <si>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</si>
  <si>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</si>
  <si>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</si>
  <si>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</si>
  <si>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</si>
  <si>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</si>
  <si>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</si>
  <si>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</si>
  <si>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</si>
  <si>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</si>
  <si>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</si>
  <si>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</si>
  <si>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</si>
  <si>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</si>
  <si>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</si>
  <si>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</si>
  <si>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</si>
  <si>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</si>
  <si>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</si>
  <si>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</si>
  <si>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</si>
  <si>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</si>
  <si>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</si>
  <si>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</si>
  <si>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</si>
  <si>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</si>
  <si>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</si>
  <si>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</si>
  <si>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</si>
  <si>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</si>
  <si>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</si>
  <si>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</si>
  <si>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</si>
  <si>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</si>
  <si>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</si>
  <si>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</si>
  <si>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</si>
  <si>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</si>
  <si>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</si>
  <si>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</si>
  <si>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</si>
  <si>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</si>
  <si>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</si>
  <si>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</si>
  <si>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</si>
  <si>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</si>
  <si>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</si>
  <si>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</si>
  <si>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</si>
  <si>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</si>
  <si>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</si>
  <si>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</si>
  <si>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</si>
  <si>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</si>
  <si>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</si>
  <si>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</si>
  <si>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</si>
  <si>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</si>
  <si>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</si>
  <si>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</si>
  <si>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</si>
  <si>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</si>
  <si>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</si>
  <si>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</si>
  <si>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</si>
  <si>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</si>
  <si>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</si>
  <si>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</si>
  <si>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</si>
  <si>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</si>
  <si>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</si>
  <si>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</si>
  <si>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</si>
  <si>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</si>
  <si>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</si>
  <si>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</si>
  <si>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</si>
  <si>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</si>
  <si>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</si>
  <si>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</si>
  <si>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</si>
  <si>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</si>
  <si>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</si>
  <si>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</si>
  <si>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</si>
  <si>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</si>
  <si>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</si>
  <si>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</si>
  <si>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</si>
  <si>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</si>
  <si>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</si>
  <si>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</si>
  <si>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</si>
  <si>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</si>
  <si>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</si>
  <si>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</si>
  <si>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</si>
  <si>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</si>
  <si>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</si>
  <si>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</si>
  <si>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</si>
  <si>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</si>
  <si>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нд</t>
  </si>
  <si>
    <t>АО "ССК" - Ставропольские электрические сети</t>
  </si>
  <si>
    <t>Год раскрытия информации: 2025 год</t>
  </si>
  <si>
    <t>1973</t>
  </si>
  <si>
    <t>ААШв-10 3х240</t>
  </si>
  <si>
    <t>АСБ-10 3х240, ААШвнг-10 3х240</t>
  </si>
  <si>
    <t>1.2.2.1</t>
  </si>
  <si>
    <t>2018</t>
  </si>
  <si>
    <t>в земле и кол-ре</t>
  </si>
  <si>
    <t>Самарская область</t>
  </si>
  <si>
    <t>г.о.Тольятти, Автозаводский район, пр-кт Степана Разина, ул.Фрунзе, ул.Маршала Жукова</t>
  </si>
  <si>
    <t>не влияет</t>
  </si>
  <si>
    <t>Лист осмотра КЛ № б/н от 2024 г.</t>
  </si>
  <si>
    <t>этапность отсутствует</t>
  </si>
  <si>
    <t>местного</t>
  </si>
  <si>
    <t>Акт ТО №б/н от 2022г.</t>
  </si>
  <si>
    <t>2024г.</t>
  </si>
  <si>
    <t>В составе проекта предусматиривается реконструкция двух КЛ-10 кВ от ГПП-2 до РП-3 (2х2,113 км, 2х2,068 км) г.о. Тольятти Самарская область</t>
  </si>
  <si>
    <t>Год раскрытия информации:2025 год</t>
  </si>
  <si>
    <t>КЛ</t>
  </si>
  <si>
    <t>+ Приказ №125/1 от 15.05.2025г.</t>
  </si>
  <si>
    <t>Замена кабельных линий, находящимся более 50-ти лет в эксплуатации, для повышения эффективности работы, качества и надежности электроснабжения.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</si>
  <si>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Необходимо провести реконструкцию КЛ. Течь масла концевых муфт, старение изоляции</t>
  </si>
  <si>
    <t>РД 34.20.508 Инструкция по эксплуатации силовых кабельных линий напряжением до 35кВ                      Листы осмотра КЛ № б/н от 2024 г. Акты ТО №б/н от 2022г.</t>
  </si>
  <si>
    <t>С</t>
  </si>
  <si>
    <t>Произвести замену КЛ. Течь масла концевых муфт, старение изоляции</t>
  </si>
  <si>
    <t>Необходимо провести реконструкцию КЛ. Коррозионные повреждения, старение изоляции, течь масла концевых муфт, старение изоляции</t>
  </si>
  <si>
    <t>КЛ-10 кВ от ГПП-2 до РП-3</t>
  </si>
  <si>
    <t>Реконструкция двух КЛ-10 кВ от ГПП-2 до РП-3 (2х2,113 км, 2х2,068 км) г.о. Тольятти Самарская область для снижение потерь электроэнергии.</t>
  </si>
  <si>
    <t>P_0038</t>
  </si>
  <si>
    <t>0</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</si>
  <si>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</si>
  <si>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</si>
  <si>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</si>
  <si>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</si>
  <si>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</si>
  <si>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</si>
  <si>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</si>
  <si>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</si>
  <si>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</si>
  <si>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</si>
  <si>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</si>
  <si>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</si>
  <si>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</si>
  <si>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</si>
  <si>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</si>
  <si>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</si>
  <si>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</si>
  <si>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</si>
  <si>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</si>
  <si>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</si>
  <si>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</si>
  <si>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</si>
  <si>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</si>
  <si>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</si>
  <si>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</si>
  <si>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</si>
  <si>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</si>
  <si>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</si>
  <si>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</si>
  <si>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</si>
  <si>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</si>
  <si>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</si>
  <si>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</si>
  <si>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</si>
  <si>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</si>
  <si>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</si>
  <si>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17.06.2024</t>
  </si>
  <si>
    <t>12.09.2025</t>
  </si>
  <si>
    <t>объем заключенного договора в ценах 2024 года с НДС, млн. руб.</t>
  </si>
  <si>
    <t>объем заключенного договора в ценах 2025 года с НДС, млн. руб.</t>
  </si>
  <si>
    <t>АО "Самара-ВЭМ"</t>
  </si>
  <si>
    <t>ООО "Бриг"</t>
  </si>
  <si>
    <t>договор на ПИР № 22805 от 17.06.2024 подрядчик АО "Самара-ВЭМ"</t>
  </si>
  <si>
    <t>договор на СМР № 1530 от 12.09.2025 подрядчик ООО "Бриг"</t>
  </si>
  <si>
    <t>Реконструкция двух КЛ-10 кВ от ГПП-2 до РП-3 (2х2,113 км, 2х2,068 км) г.о. Тольятти Самарская область</t>
  </si>
  <si>
    <t xml:space="preserve">4,181 км (0 км), </t>
  </si>
  <si>
    <t>Самарская область, г.о. Тольятти</t>
  </si>
  <si>
    <t>Приказ об утверждении ПСД  № 125/1 от 15.05.2025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</si>
  <si>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</si>
  <si>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</si>
  <si>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</si>
  <si>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</si>
  <si>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</si>
  <si>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</si>
  <si>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</si>
  <si>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</si>
  <si>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</si>
  <si>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</si>
  <si>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</si>
  <si>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</si>
  <si>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</si>
  <si>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</si>
  <si>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</si>
  <si>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</si>
  <si>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</si>
  <si>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</si>
  <si>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</si>
  <si>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</si>
  <si>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</si>
  <si>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</si>
  <si>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</si>
  <si>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</si>
  <si>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</si>
  <si>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</si>
  <si>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</si>
  <si>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</si>
  <si>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</si>
  <si>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</si>
  <si>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</si>
  <si>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</si>
  <si>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</si>
  <si>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</si>
  <si>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</si>
  <si>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</si>
  <si>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</si>
  <si>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</si>
  <si>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</si>
  <si>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</si>
  <si>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</si>
  <si>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</si>
  <si>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</si>
  <si>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</si>
  <si>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</si>
  <si>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</si>
  <si>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</si>
  <si>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</si>
  <si>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Выполнение проектно-изыскательских работ по объекту:  "Реконструкция двух КЛ-10 кВ от ГПП-2 до РП-3 (2х2,113 км, 2х2,068 км)" г.о. Тольятти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</si>
  <si>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</si>
  <si>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</si>
  <si>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</si>
  <si>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№2</t>
  </si>
  <si>
    <t>1674,518; 1716,115</t>
  </si>
  <si>
    <t>АО «Самара-ВЭМ»</t>
  </si>
  <si>
    <t>https://zakupki.gov.ru</t>
  </si>
  <si>
    <t xml:space="preserve"> 17.06.2024</t>
  </si>
  <si>
    <t>Выполнение строительно-монтажных работ по объекту: "Реконструкция двух КЛ-10 кВ от ГПП-2 до РП-3 (2х2,113 км, 2х2,068 км)" г.о. Тольятти Самарская область»</t>
  </si>
  <si>
    <t>ООО «БРИГ»; №2</t>
  </si>
  <si>
    <t>40563,47; 41109,71</t>
  </si>
  <si>
    <t>ООО «БРИГ»</t>
  </si>
  <si>
    <t xml:space="preserve"> 15.05.2025</t>
  </si>
  <si>
    <t>Замещение (обновление) электрической сети</t>
  </si>
  <si>
    <t>Показатель замены линий электропередачи 10 кВ - 4,181 км</t>
  </si>
  <si>
    <t>1.1. Работы, услуги</t>
  </si>
  <si>
    <t>Работа</t>
  </si>
  <si>
    <t>2026г.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</si>
</sst>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00000"/>
    <numFmt numFmtId="169" formatCode="0.000000"/>
    <numFmt numFmtId="170" formatCode="0.00000"/>
    <numFmt numFmtId="171" formatCode="0.000000000"/>
    <numFmt numFmtId="172" formatCode="#,##0.00\ _₽"/>
    <numFmt numFmtId="173" formatCode="#,##0.0"/>
    <numFmt numFmtId="174" formatCode="0.0000"/>
    <numFmt numFmtId="175" formatCode="[$-419]mmmm\ yyyy;@"/>
    <numFmt numFmtId="176"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sz val="16"/>
      <color theme="1"/>
      <name val="Calibri"/>
      <family val="2"/>
      <charset val="204"/>
      <scheme val="minor"/>
    </font>
    <font>
      <b/>
      <u/>
      <sz val="16"/>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8"/>
      <color theme="1"/>
      <name val="Times New Roman"/>
      <family val="1"/>
      <charset val="204"/>
    </font>
    <font>
      <b/>
      <sz val="12"/>
      <color rgb="FF000000"/>
      <name val="Times New Roman"/>
      <family val="1"/>
      <charset val="204"/>
    </font>
    <font>
      <sz val="8"/>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9" fontId="1" fillId="0" borderId="0" applyFont="0" applyFill="0" applyBorder="0" applyAlignment="0" applyProtection="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4" fillId="0" borderId="0" xfId="61" applyFont="1" applyAlignment="1">
      <alignment horizontal="left"/>
    </xf>
    <xf numFmtId="0" fontId="45"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6"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1" applyFont="1" applyBorder="1" applyAlignment="1">
      <alignment horizontal="center" vertical="center" wrapText="1"/>
    </xf>
    <xf numFmtId="0" fontId="42"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2" fillId="0" borderId="1" xfId="61" applyFont="1" applyBorder="1" applyAlignment="1">
      <alignment horizontal="center" vertical="top"/>
    </xf>
    <xf numFmtId="0" fontId="42" fillId="0" borderId="1" xfId="61" applyFont="1" applyBorder="1" applyAlignment="1">
      <alignment horizontal="left" vertical="center" wrapText="1"/>
    </xf>
    <xf numFmtId="49" fontId="42" fillId="0" borderId="1" xfId="61"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1" fillId="0" borderId="0" xfId="50"/>
    <xf numFmtId="0" fontId="37"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4" xfId="50" applyFont="1" applyBorder="1" applyAlignment="1">
      <alignment horizontal="center"/>
    </xf>
    <xf numFmtId="0" fontId="56" fillId="0" borderId="24" xfId="50" applyFont="1" applyBorder="1" applyAlignment="1">
      <alignment vertical="center"/>
    </xf>
    <xf numFmtId="0" fontId="56" fillId="0" borderId="25"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28" xfId="50" applyFont="1" applyBorder="1" applyAlignment="1">
      <alignment horizontal="center" vertical="center"/>
    </xf>
    <xf numFmtId="0" fontId="54" fillId="0" borderId="0" xfId="50" applyFont="1" applyAlignment="1">
      <alignment vertical="center"/>
    </xf>
    <xf numFmtId="0" fontId="56" fillId="0" borderId="24"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4"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39"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7" fillId="0" borderId="0" xfId="2" applyNumberFormat="1" applyFont="1" applyAlignment="1">
      <alignment horizontal="right" vertical="top" wrapText="1"/>
    </xf>
    <xf numFmtId="0" fontId="40" fillId="0" borderId="0" xfId="2" applyFont="1" applyAlignment="1">
      <alignment horizontal="right"/>
    </xf>
    <xf numFmtId="0" fontId="41" fillId="0" borderId="43" xfId="2" applyFont="1" applyBorder="1" applyAlignment="1">
      <alignment horizontal="justify"/>
    </xf>
    <xf numFmtId="0" fontId="41" fillId="0" borderId="43" xfId="2" applyFont="1" applyBorder="1" applyAlignment="1">
      <alignment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0" fillId="0" borderId="43" xfId="2" applyFont="1" applyBorder="1" applyAlignment="1">
      <alignment horizontal="justify" vertical="top" wrapText="1"/>
    </xf>
    <xf numFmtId="0" fontId="40" fillId="0" borderId="44" xfId="2" applyFont="1" applyBorder="1" applyAlignment="1">
      <alignment vertical="top" wrapText="1"/>
    </xf>
    <xf numFmtId="0" fontId="40" fillId="0" borderId="43" xfId="2" applyFont="1" applyBorder="1" applyAlignment="1">
      <alignment vertical="top" wrapText="1"/>
    </xf>
    <xf numFmtId="0" fontId="40"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3" xfId="2" applyFont="1" applyBorder="1" applyAlignment="1">
      <alignment horizontal="justify" vertical="top" wrapText="1"/>
    </xf>
    <xf numFmtId="0" fontId="41" fillId="0" borderId="44" xfId="2" applyFont="1" applyBorder="1" applyAlignment="1">
      <alignment horizontal="left" vertical="center" wrapText="1"/>
    </xf>
    <xf numFmtId="0" fontId="41" fillId="0" borderId="44" xfId="2" applyFont="1" applyBorder="1" applyAlignment="1">
      <alignment horizontal="center" vertical="center" wrapText="1"/>
    </xf>
    <xf numFmtId="0" fontId="40" fillId="0" borderId="4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6" fillId="0" borderId="0" xfId="2" applyFont="1" applyAlignment="1">
      <alignment horizontal="center"/>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49" fontId="42" fillId="0" borderId="1" xfId="61" applyNumberFormat="1" applyFont="1" applyBorder="1" applyAlignment="1">
      <alignment horizontal="center" vertical="center" wrapText="1"/>
    </xf>
    <xf numFmtId="0" fontId="62" fillId="0" borderId="0" xfId="1" applyFont="1" applyAlignment="1">
      <alignment horizontal="center" vertical="center"/>
    </xf>
    <xf numFmtId="0" fontId="7" fillId="0" borderId="49" xfId="1" applyFont="1" applyBorder="1" applyAlignment="1">
      <alignment horizontal="center" vertical="center" wrapText="1"/>
    </xf>
    <xf numFmtId="0" fontId="42" fillId="0" borderId="1" xfId="61" applyFont="1" applyBorder="1" applyAlignment="1">
      <alignment horizontal="center" vertical="center"/>
    </xf>
    <xf numFmtId="0" fontId="7" fillId="25" borderId="49" xfId="1" applyFont="1" applyFill="1" applyBorder="1" applyAlignment="1">
      <alignment horizontal="center" vertical="center" wrapText="1"/>
    </xf>
    <xf numFmtId="0" fontId="11" fillId="0" borderId="1" xfId="61" applyFont="1" applyBorder="1" applyAlignment="1">
      <alignment horizontal="center" vertical="center" wrapText="1"/>
    </xf>
    <xf numFmtId="49" fontId="42" fillId="0" borderId="49" xfId="61" applyNumberFormat="1" applyFont="1" applyBorder="1" applyAlignment="1">
      <alignment horizontal="center" vertical="center" wrapText="1"/>
    </xf>
    <xf numFmtId="0" fontId="42" fillId="0" borderId="49" xfId="61" applyFont="1" applyBorder="1" applyAlignment="1">
      <alignment horizontal="center" vertical="center" wrapText="1"/>
    </xf>
    <xf numFmtId="49" fontId="7" fillId="0" borderId="49" xfId="1" applyNumberFormat="1" applyFont="1" applyBorder="1" applyAlignment="1">
      <alignment horizontal="center" vertical="center" wrapText="1"/>
    </xf>
    <xf numFmtId="0" fontId="39" fillId="0" borderId="0" xfId="1" applyFont="1" applyAlignment="1">
      <alignment horizontal="center" vertical="center"/>
    </xf>
    <xf numFmtId="0" fontId="39" fillId="0" borderId="0" xfId="1" applyFont="1" applyAlignment="1">
      <alignment vertical="center"/>
    </xf>
    <xf numFmtId="0" fontId="7" fillId="0" borderId="0" xfId="1" applyFont="1" applyAlignment="1">
      <alignment horizontal="center" vertical="center"/>
    </xf>
    <xf numFmtId="0" fontId="42" fillId="25" borderId="1" xfId="61" applyFont="1" applyFill="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9" fillId="0" borderId="51" xfId="3" applyFont="1" applyBorder="1" applyAlignment="1">
      <alignment horizontal="center" vertical="center" wrapText="1"/>
    </xf>
    <xf numFmtId="0" fontId="69" fillId="0" borderId="51" xfId="3" applyFont="1" applyBorder="1" applyAlignment="1">
      <alignment horizontal="center" wrapText="1"/>
    </xf>
    <xf numFmtId="0" fontId="70" fillId="0" borderId="51" xfId="3" applyFont="1" applyBorder="1" applyAlignment="1">
      <alignment horizontal="center" vertical="center" wrapText="1"/>
    </xf>
    <xf numFmtId="0" fontId="70" fillId="0" borderId="51" xfId="3" applyFont="1" applyBorder="1" applyAlignment="1">
      <alignment horizontal="left" vertical="center" wrapText="1"/>
    </xf>
    <xf numFmtId="167" fontId="70" fillId="0" borderId="51" xfId="3" applyNumberFormat="1" applyFont="1" applyBorder="1" applyAlignment="1">
      <alignment horizontal="center" vertical="center" wrapText="1"/>
    </xf>
    <xf numFmtId="0" fontId="71" fillId="0" borderId="0" xfId="3" applyFont="1" applyAlignment="1">
      <alignment horizontal="left"/>
    </xf>
    <xf numFmtId="0" fontId="69" fillId="0" borderId="51" xfId="3" applyFont="1" applyBorder="1" applyAlignment="1">
      <alignment horizontal="left" vertical="center" wrapText="1"/>
    </xf>
    <xf numFmtId="167" fontId="69" fillId="0" borderId="51" xfId="3" applyNumberFormat="1" applyFont="1" applyBorder="1" applyAlignment="1">
      <alignment horizontal="center" vertical="center" wrapText="1"/>
    </xf>
    <xf numFmtId="49" fontId="70" fillId="0" borderId="51" xfId="3" applyNumberFormat="1" applyFont="1" applyBorder="1" applyAlignment="1">
      <alignment horizontal="center" vertical="center" wrapText="1"/>
    </xf>
    <xf numFmtId="0" fontId="65" fillId="0" borderId="51" xfId="3" applyFont="1" applyBorder="1" applyAlignment="1">
      <alignment horizontal="center" vertical="center" wrapText="1"/>
    </xf>
    <xf numFmtId="0" fontId="66" fillId="0" borderId="51" xfId="3" applyFont="1" applyBorder="1" applyAlignment="1">
      <alignment horizontal="left" wrapText="1"/>
    </xf>
    <xf numFmtId="0" fontId="65" fillId="0" borderId="51" xfId="3" applyFont="1" applyBorder="1" applyAlignment="1">
      <alignment horizontal="left" wrapText="1"/>
    </xf>
    <xf numFmtId="0" fontId="66" fillId="0" borderId="51" xfId="0" applyFont="1" applyBorder="1" applyAlignment="1">
      <alignment horizontal="center" vertical="center" wrapText="1"/>
    </xf>
    <xf numFmtId="0" fontId="66" fillId="0" borderId="51" xfId="3" applyFont="1" applyBorder="1" applyAlignment="1">
      <alignment horizontal="center" vertical="center" wrapText="1"/>
    </xf>
    <xf numFmtId="0" fontId="66" fillId="0" borderId="0" xfId="3" applyFont="1" applyAlignment="1">
      <alignment horizontal="left"/>
    </xf>
    <xf numFmtId="0" fontId="65" fillId="0" borderId="51" xfId="0" applyFont="1" applyBorder="1" applyAlignment="1">
      <alignment horizontal="center" vertical="center" wrapText="1"/>
    </xf>
    <xf numFmtId="14" fontId="65" fillId="0" borderId="51" xfId="0" applyNumberFormat="1" applyFont="1" applyBorder="1" applyAlignment="1">
      <alignment horizontal="center" vertical="center" wrapText="1"/>
    </xf>
    <xf numFmtId="0" fontId="40" fillId="0" borderId="43" xfId="2" applyFont="1" applyBorder="1" applyAlignment="1">
      <alignment horizontal="center" wrapText="1"/>
    </xf>
    <xf numFmtId="0" fontId="40" fillId="0" borderId="43" xfId="2" applyFont="1" applyBorder="1" applyAlignment="1">
      <alignment horizontal="center"/>
    </xf>
    <xf numFmtId="0" fontId="40" fillId="0" borderId="44" xfId="2" applyFont="1" applyBorder="1" applyAlignment="1">
      <alignment horizontal="center"/>
    </xf>
    <xf numFmtId="168" fontId="40" fillId="0" borderId="43" xfId="2" applyNumberFormat="1" applyFont="1" applyBorder="1" applyAlignment="1">
      <alignment horizontal="center"/>
    </xf>
    <xf numFmtId="0" fontId="40" fillId="0" borderId="43" xfId="2" applyFont="1" applyBorder="1" applyAlignment="1">
      <alignment horizontal="center" vertical="top" wrapText="1"/>
    </xf>
    <xf numFmtId="169" fontId="40" fillId="0" borderId="43" xfId="2" applyNumberFormat="1" applyFont="1" applyBorder="1" applyAlignment="1">
      <alignment horizontal="center" vertical="top" wrapText="1"/>
    </xf>
    <xf numFmtId="9" fontId="40" fillId="0" borderId="43" xfId="66" applyFont="1" applyBorder="1" applyAlignment="1">
      <alignment horizontal="center" vertical="top" wrapText="1"/>
    </xf>
    <xf numFmtId="170" fontId="40" fillId="0" borderId="43" xfId="2" applyNumberFormat="1" applyFont="1" applyBorder="1" applyAlignment="1">
      <alignment horizontal="center" vertical="top" wrapText="1"/>
    </xf>
    <xf numFmtId="171" fontId="40" fillId="0" borderId="43" xfId="2" applyNumberFormat="1" applyFont="1" applyBorder="1" applyAlignment="1">
      <alignment horizontal="center" vertical="top" wrapText="1"/>
    </xf>
    <xf numFmtId="9" fontId="66" fillId="0" borderId="51" xfId="66" applyFont="1" applyBorder="1" applyAlignment="1">
      <alignment horizontal="center" wrapText="1"/>
    </xf>
    <xf numFmtId="0" fontId="65" fillId="0" borderId="51" xfId="0" applyFont="1" applyBorder="1" applyAlignment="1">
      <alignment horizontal="center" wrapText="1"/>
    </xf>
    <xf numFmtId="9" fontId="65" fillId="0" borderId="51" xfId="66" applyFont="1" applyBorder="1" applyAlignment="1">
      <alignment horizontal="center" wrapText="1"/>
    </xf>
    <xf numFmtId="9" fontId="65" fillId="0" borderId="51" xfId="0" applyNumberFormat="1" applyFont="1" applyBorder="1" applyAlignment="1">
      <alignment horizontal="center" wrapText="1"/>
    </xf>
    <xf numFmtId="0" fontId="41" fillId="0" borderId="56" xfId="2" applyFont="1" applyBorder="1" applyAlignment="1">
      <alignment vertical="top" wrapText="1"/>
    </xf>
    <xf numFmtId="0" fontId="40" fillId="0" borderId="49" xfId="2" applyFont="1" applyBorder="1" applyAlignment="1">
      <alignment horizontal="center" vertical="top" wrapText="1"/>
    </xf>
    <xf numFmtId="0" fontId="40" fillId="0" borderId="36" xfId="2" applyFont="1" applyBorder="1" applyAlignment="1">
      <alignment vertical="top" wrapText="1"/>
    </xf>
    <xf numFmtId="0" fontId="40" fillId="0" borderId="45" xfId="2" applyFont="1" applyBorder="1" applyAlignment="1">
      <alignment horizontal="center" vertical="top" wrapText="1"/>
    </xf>
    <xf numFmtId="0" fontId="40" fillId="0" borderId="47" xfId="2" applyFont="1" applyBorder="1" applyAlignment="1">
      <alignment horizontal="center" vertical="top" wrapText="1"/>
    </xf>
    <xf numFmtId="0" fontId="40" fillId="0" borderId="44" xfId="2" applyFont="1" applyBorder="1" applyAlignment="1">
      <alignment horizontal="center" vertical="top" wrapText="1"/>
    </xf>
    <xf numFmtId="0" fontId="40" fillId="0" borderId="48" xfId="2" applyFont="1" applyBorder="1" applyAlignment="1">
      <alignment horizontal="center" vertical="top" wrapText="1"/>
    </xf>
    <xf numFmtId="0" fontId="39" fillId="0" borderId="49" xfId="49" applyFont="1" applyBorder="1" applyAlignment="1">
      <alignment horizontal="center" vertical="center" wrapText="1"/>
    </xf>
    <xf numFmtId="0" fontId="39" fillId="0" borderId="49" xfId="49" applyFont="1" applyBorder="1" applyAlignment="1">
      <alignment horizontal="center" vertical="center"/>
    </xf>
    <xf numFmtId="0" fontId="75" fillId="0" borderId="49" xfId="49" applyFont="1" applyBorder="1" applyAlignment="1">
      <alignment horizontal="center" vertical="center"/>
    </xf>
    <xf numFmtId="0" fontId="75" fillId="0" borderId="0" xfId="49" applyFont="1"/>
    <xf numFmtId="0" fontId="36" fillId="0" borderId="49" xfId="49" applyFont="1" applyBorder="1"/>
    <xf numFmtId="49" fontId="75" fillId="0" borderId="49" xfId="49" applyNumberFormat="1" applyFont="1" applyBorder="1" applyAlignment="1">
      <alignment horizontal="center" vertical="center"/>
    </xf>
    <xf numFmtId="0" fontId="75" fillId="0" borderId="49" xfId="49" applyFont="1" applyBorder="1" applyAlignment="1">
      <alignment horizontal="center" vertical="center" wrapText="1"/>
    </xf>
    <xf numFmtId="172" fontId="75" fillId="0" borderId="49" xfId="49" applyNumberFormat="1" applyFont="1" applyBorder="1" applyAlignment="1">
      <alignment horizontal="center" vertical="center"/>
    </xf>
    <xf numFmtId="49" fontId="75" fillId="0" borderId="49" xfId="49" applyNumberFormat="1" applyFont="1" applyBorder="1" applyAlignment="1">
      <alignment horizontal="center" vertical="center" wrapText="1"/>
    </xf>
    <xf numFmtId="0" fontId="75" fillId="0" borderId="49" xfId="49" applyFont="1" applyBorder="1" applyAlignment="1">
      <alignment horizontal="center" wrapText="1"/>
    </xf>
    <xf numFmtId="1" fontId="75" fillId="0" borderId="49" xfId="49" applyNumberFormat="1" applyFont="1" applyBorder="1" applyAlignment="1">
      <alignment horizontal="center" vertical="center"/>
    </xf>
    <xf numFmtId="173" fontId="75" fillId="0" borderId="49" xfId="49" applyNumberFormat="1" applyFont="1" applyBorder="1" applyAlignment="1">
      <alignment horizontal="center" vertical="center"/>
    </xf>
    <xf numFmtId="14" fontId="75" fillId="0" borderId="49" xfId="49" applyNumberFormat="1" applyFont="1" applyBorder="1" applyAlignment="1">
      <alignment horizontal="center" vertical="center"/>
    </xf>
    <xf numFmtId="1" fontId="75" fillId="0" borderId="49" xfId="49" applyNumberFormat="1" applyFont="1" applyBorder="1" applyAlignment="1">
      <alignment horizontal="center" vertical="center" wrapText="1"/>
    </xf>
    <xf numFmtId="173" fontId="75" fillId="0" borderId="49" xfId="49" applyNumberFormat="1" applyFont="1" applyBorder="1" applyAlignment="1">
      <alignment horizontal="center" vertical="center" wrapText="1"/>
    </xf>
    <xf numFmtId="4" fontId="75" fillId="0" borderId="49" xfId="49" applyNumberFormat="1" applyFont="1" applyBorder="1" applyAlignment="1">
      <alignment horizontal="center" vertical="center"/>
    </xf>
    <xf numFmtId="9" fontId="65" fillId="0" borderId="51" xfId="66" applyFont="1" applyBorder="1" applyAlignment="1">
      <alignment horizontal="center" vertical="center" wrapText="1"/>
    </xf>
    <xf numFmtId="174" fontId="7" fillId="0" borderId="1" xfId="1" applyNumberFormat="1" applyFont="1" applyBorder="1" applyAlignment="1">
      <alignment horizontal="center" vertical="center"/>
    </xf>
    <xf numFmtId="174" fontId="7" fillId="0" borderId="0" xfId="1" applyNumberFormat="1" applyFont="1" applyAlignment="1">
      <alignment horizontal="center" vertical="center"/>
    </xf>
    <xf numFmtId="49" fontId="7" fillId="0" borderId="4" xfId="1" applyNumberFormat="1" applyFont="1" applyBorder="1" applyAlignment="1">
      <alignment horizontal="center" vertical="center"/>
    </xf>
    <xf numFmtId="49" fontId="7" fillId="0" borderId="6"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top" wrapText="1"/>
    </xf>
    <xf numFmtId="0" fontId="8" fillId="25" borderId="0" xfId="1" applyFont="1" applyFill="1" applyAlignment="1">
      <alignment horizontal="center" vertical="top"/>
    </xf>
    <xf numFmtId="0" fontId="62" fillId="0" borderId="0" xfId="1" applyFont="1" applyAlignment="1">
      <alignment horizontal="center" vertical="center"/>
    </xf>
    <xf numFmtId="0" fontId="63" fillId="0" borderId="0" xfId="0"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9" fillId="0" borderId="0" xfId="1" applyFont="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49" fontId="11" fillId="0" borderId="0" xfId="61" applyNumberFormat="1" applyFont="1" applyAlignment="1">
      <alignment horizontal="left" vertical="top"/>
    </xf>
    <xf numFmtId="0" fontId="42" fillId="0" borderId="8" xfId="61" applyFont="1" applyBorder="1" applyAlignment="1">
      <alignment horizontal="center" vertical="center" wrapText="1"/>
    </xf>
    <xf numFmtId="0" fontId="42" fillId="0" borderId="7" xfId="61" applyFont="1" applyBorder="1" applyAlignment="1">
      <alignment horizontal="center" vertical="center" wrapText="1"/>
    </xf>
    <xf numFmtId="0" fontId="42" fillId="0" borderId="21" xfId="61" applyFont="1" applyBorder="1" applyAlignment="1">
      <alignment horizontal="center" vertical="center" wrapText="1"/>
    </xf>
    <xf numFmtId="0" fontId="42" fillId="0" borderId="20" xfId="61" applyFont="1" applyBorder="1" applyAlignment="1">
      <alignment horizontal="center" vertical="center" wrapText="1"/>
    </xf>
    <xf numFmtId="0" fontId="42" fillId="0" borderId="9" xfId="61" applyFont="1" applyBorder="1" applyAlignment="1">
      <alignment horizontal="center" vertical="center" wrapText="1"/>
    </xf>
    <xf numFmtId="0" fontId="42" fillId="0" borderId="2" xfId="61" applyFont="1" applyBorder="1" applyAlignment="1">
      <alignment horizontal="center" vertical="center" wrapText="1"/>
    </xf>
    <xf numFmtId="0" fontId="42" fillId="0" borderId="5" xfId="61" applyFont="1" applyBorder="1" applyAlignment="1">
      <alignment horizontal="center" vertical="center" wrapText="1"/>
    </xf>
    <xf numFmtId="0" fontId="42" fillId="0" borderId="9" xfId="61" applyFont="1" applyBorder="1" applyAlignment="1">
      <alignment horizontal="center" vertical="center"/>
    </xf>
    <xf numFmtId="0" fontId="42" fillId="0" borderId="5" xfId="61" applyFont="1" applyBorder="1" applyAlignment="1">
      <alignment horizontal="center" vertical="center"/>
    </xf>
    <xf numFmtId="0" fontId="42" fillId="0" borderId="2" xfId="61" applyFont="1" applyBorder="1" applyAlignment="1">
      <alignment horizontal="center" vertical="center"/>
    </xf>
    <xf numFmtId="0" fontId="42" fillId="0" borderId="4" xfId="61" applyFont="1" applyBorder="1" applyAlignment="1">
      <alignment horizontal="center" vertical="center" wrapText="1"/>
    </xf>
    <xf numFmtId="0" fontId="42" fillId="0" borderId="3" xfId="61" applyFont="1" applyBorder="1" applyAlignment="1">
      <alignment horizontal="center" vertical="center" wrapText="1"/>
    </xf>
    <xf numFmtId="0" fontId="42" fillId="0" borderId="6" xfId="61" applyFont="1" applyBorder="1" applyAlignment="1">
      <alignment horizontal="center" vertical="center" wrapText="1"/>
    </xf>
    <xf numFmtId="0" fontId="11" fillId="0" borderId="19" xfId="61" applyFont="1" applyBorder="1" applyAlignment="1">
      <alignment horizontal="left" vertical="center"/>
    </xf>
    <xf numFmtId="0" fontId="64"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56" fillId="0" borderId="23" xfId="50" applyFont="1" applyBorder="1" applyAlignment="1">
      <alignment horizontal="center" vertical="center"/>
    </xf>
    <xf numFmtId="0" fontId="56" fillId="0" borderId="22" xfId="50" applyFont="1" applyBorder="1" applyAlignment="1">
      <alignment horizontal="center" vertical="center"/>
    </xf>
    <xf numFmtId="0" fontId="56" fillId="0" borderId="23" xfId="50" applyFont="1" applyBorder="1" applyAlignment="1">
      <alignment horizontal="center"/>
    </xf>
    <xf numFmtId="0" fontId="56" fillId="0" borderId="22" xfId="50" applyFont="1" applyBorder="1" applyAlignment="1">
      <alignment horizontal="center"/>
    </xf>
    <xf numFmtId="0" fontId="56" fillId="0" borderId="26" xfId="50" applyFont="1" applyBorder="1" applyAlignment="1">
      <alignment horizontal="left" vertical="top"/>
    </xf>
    <xf numFmtId="0" fontId="56" fillId="0" borderId="6"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54" fillId="0" borderId="27" xfId="50" applyFont="1" applyBorder="1" applyAlignment="1">
      <alignment vertical="center"/>
    </xf>
    <xf numFmtId="0" fontId="54" fillId="0" borderId="1" xfId="50" applyFont="1" applyBorder="1" applyAlignment="1">
      <alignment vertical="center"/>
    </xf>
    <xf numFmtId="0" fontId="54" fillId="0" borderId="1" xfId="50" applyFont="1" applyBorder="1" applyAlignment="1">
      <alignment horizontal="center" vertical="center"/>
    </xf>
    <xf numFmtId="0" fontId="54" fillId="0" borderId="1" xfId="50" applyFont="1" applyBorder="1" applyAlignment="1">
      <alignment horizontal="center"/>
    </xf>
    <xf numFmtId="0" fontId="56" fillId="0" borderId="26" xfId="50" applyFont="1" applyBorder="1" applyAlignment="1">
      <alignment vertical="center" wrapText="1"/>
    </xf>
    <xf numFmtId="0" fontId="56" fillId="0" borderId="6"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1" xfId="50" applyFont="1" applyBorder="1" applyAlignment="1">
      <alignment horizontal="center"/>
    </xf>
    <xf numFmtId="0" fontId="56" fillId="0" borderId="27" xfId="50" applyFont="1" applyBorder="1" applyAlignment="1">
      <alignment vertical="center"/>
    </xf>
    <xf numFmtId="0" fontId="56" fillId="0" borderId="1" xfId="50" applyFont="1" applyBorder="1" applyAlignment="1">
      <alignment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22" xfId="50" applyFont="1" applyBorder="1" applyAlignment="1">
      <alignment vertical="center"/>
    </xf>
    <xf numFmtId="0" fontId="56" fillId="0" borderId="24" xfId="50" applyFont="1" applyBorder="1" applyAlignment="1">
      <alignment horizontal="center" vertical="center"/>
    </xf>
    <xf numFmtId="0" fontId="56" fillId="0" borderId="29" xfId="50" applyFont="1" applyBorder="1" applyAlignment="1">
      <alignment horizontal="left" vertical="center"/>
    </xf>
    <xf numFmtId="0" fontId="56" fillId="0" borderId="28" xfId="50" applyFont="1" applyBorder="1" applyAlignment="1">
      <alignment horizontal="left" vertical="center"/>
    </xf>
    <xf numFmtId="0" fontId="54" fillId="0" borderId="28" xfId="50" applyFont="1" applyBorder="1" applyAlignment="1">
      <alignment horizontal="center" vertical="center"/>
    </xf>
    <xf numFmtId="0" fontId="54" fillId="0" borderId="25" xfId="50" applyFont="1" applyBorder="1" applyAlignment="1">
      <alignment vertical="center"/>
    </xf>
    <xf numFmtId="0" fontId="54" fillId="0" borderId="24" xfId="50" applyFont="1" applyBorder="1" applyAlignment="1">
      <alignment vertical="center"/>
    </xf>
    <xf numFmtId="0" fontId="54" fillId="0" borderId="24" xfId="50" applyFont="1" applyBorder="1" applyAlignment="1">
      <alignment horizontal="center" vertical="center"/>
    </xf>
    <xf numFmtId="0" fontId="56" fillId="0" borderId="32"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4" fillId="0" borderId="32"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36" xfId="50" applyFont="1" applyBorder="1" applyAlignment="1">
      <alignment vertical="center"/>
    </xf>
    <xf numFmtId="0" fontId="54" fillId="0" borderId="5" xfId="50" applyFont="1" applyBorder="1" applyAlignment="1">
      <alignment vertical="center"/>
    </xf>
    <xf numFmtId="0" fontId="54" fillId="0" borderId="5" xfId="50" applyFont="1" applyBorder="1" applyAlignment="1">
      <alignment horizontal="center"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33" xfId="50" applyFont="1" applyBorder="1" applyAlignment="1">
      <alignment horizontal="left" vertical="center"/>
    </xf>
    <xf numFmtId="0" fontId="54" fillId="0" borderId="29" xfId="50" applyFont="1" applyBorder="1" applyAlignment="1">
      <alignment vertical="center"/>
    </xf>
    <xf numFmtId="0" fontId="54" fillId="0" borderId="28"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39" xfId="50" applyFont="1" applyBorder="1" applyAlignment="1">
      <alignment vertical="center"/>
    </xf>
    <xf numFmtId="0" fontId="54" fillId="0" borderId="38" xfId="50" applyFont="1" applyBorder="1" applyAlignment="1">
      <alignment vertical="center"/>
    </xf>
    <xf numFmtId="0" fontId="54" fillId="0" borderId="37" xfId="50" applyFont="1" applyBorder="1" applyAlignment="1">
      <alignment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1" xfId="50" applyFont="1" applyBorder="1" applyAlignment="1">
      <alignment horizontal="center" vertical="center"/>
    </xf>
    <xf numFmtId="0" fontId="56" fillId="0" borderId="19" xfId="50" applyFont="1" applyBorder="1" applyAlignment="1">
      <alignment horizontal="center"/>
    </xf>
    <xf numFmtId="0" fontId="65" fillId="0" borderId="50" xfId="3" applyFont="1" applyBorder="1" applyAlignment="1">
      <alignment horizontal="center" vertical="center" wrapText="1"/>
    </xf>
    <xf numFmtId="0" fontId="65" fillId="0" borderId="52" xfId="3" applyFont="1" applyBorder="1" applyAlignment="1">
      <alignment horizontal="center" vertical="center" wrapText="1"/>
    </xf>
    <xf numFmtId="0" fontId="65" fillId="0" borderId="55" xfId="3" applyFont="1" applyBorder="1" applyAlignment="1">
      <alignment horizontal="center" vertical="center" wrapText="1"/>
    </xf>
    <xf numFmtId="0" fontId="65" fillId="0" borderId="51" xfId="3" applyFont="1" applyBorder="1" applyAlignment="1">
      <alignment horizontal="center" vertical="center" wrapText="1"/>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9" fillId="0" borderId="50" xfId="3" applyFont="1" applyBorder="1" applyAlignment="1">
      <alignment horizontal="center" vertical="center" wrapText="1"/>
    </xf>
    <xf numFmtId="0" fontId="69" fillId="0" borderId="52"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1" xfId="3" applyFont="1" applyBorder="1" applyAlignment="1">
      <alignment horizontal="center" vertical="center" wrapText="1"/>
    </xf>
    <xf numFmtId="0" fontId="69" fillId="0" borderId="53" xfId="3" applyFont="1" applyBorder="1" applyAlignment="1">
      <alignment horizontal="center" vertical="center" wrapText="1"/>
    </xf>
    <xf numFmtId="0" fontId="69" fillId="0" borderId="54" xfId="3" applyFont="1" applyBorder="1" applyAlignment="1">
      <alignment horizontal="center" vertical="center" wrapText="1"/>
    </xf>
    <xf numFmtId="0" fontId="38" fillId="0" borderId="19" xfId="49" applyFont="1" applyBorder="1" applyAlignment="1">
      <alignment horizontal="center"/>
    </xf>
    <xf numFmtId="0" fontId="39" fillId="0" borderId="57"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58" xfId="49" applyFont="1" applyBorder="1" applyAlignment="1">
      <alignment horizontal="center" vertical="center" wrapText="1"/>
    </xf>
    <xf numFmtId="0" fontId="39" fillId="0" borderId="62" xfId="49" applyFont="1" applyBorder="1" applyAlignment="1">
      <alignment horizontal="center" vertical="center" wrapText="1"/>
    </xf>
    <xf numFmtId="0" fontId="39" fillId="0" borderId="21" xfId="49" applyFont="1" applyBorder="1" applyAlignment="1">
      <alignment horizontal="center" vertical="center" wrapText="1"/>
    </xf>
    <xf numFmtId="0" fontId="39" fillId="0" borderId="59" xfId="49" applyFont="1" applyBorder="1" applyAlignment="1">
      <alignment horizontal="center" vertical="center" wrapText="1"/>
    </xf>
    <xf numFmtId="0" fontId="39" fillId="0" borderId="60" xfId="49" applyFont="1" applyBorder="1" applyAlignment="1">
      <alignment horizontal="center" vertical="center" wrapText="1"/>
    </xf>
    <xf numFmtId="0" fontId="39" fillId="0" borderId="61" xfId="49" applyFont="1" applyBorder="1" applyAlignment="1">
      <alignment horizontal="center" vertical="center" wrapText="1"/>
    </xf>
    <xf numFmtId="0" fontId="42" fillId="0" borderId="49" xfId="49" applyFont="1" applyBorder="1" applyAlignment="1">
      <alignment horizontal="center" vertical="center" textRotation="90" wrapText="1"/>
    </xf>
    <xf numFmtId="0" fontId="39" fillId="0" borderId="49" xfId="49" applyFont="1" applyBorder="1" applyAlignment="1">
      <alignment horizontal="center" vertical="center" wrapText="1"/>
    </xf>
    <xf numFmtId="0" fontId="39" fillId="0" borderId="57" xfId="49" applyFont="1" applyBorder="1" applyAlignment="1">
      <alignment horizontal="center" vertical="center"/>
    </xf>
    <xf numFmtId="0" fontId="39" fillId="0" borderId="2" xfId="49" applyFont="1" applyBorder="1" applyAlignment="1">
      <alignment horizontal="center" vertical="center"/>
    </xf>
    <xf numFmtId="0" fontId="39" fillId="0" borderId="49" xfId="49" applyFont="1" applyBorder="1" applyAlignment="1">
      <alignment horizontal="center" vertical="center" textRotation="90" wrapText="1"/>
    </xf>
    <xf numFmtId="0" fontId="42" fillId="0" borderId="57" xfId="49" applyFont="1" applyBorder="1" applyAlignment="1">
      <alignment horizontal="center" vertical="center" wrapText="1"/>
    </xf>
    <xf numFmtId="0" fontId="42" fillId="0" borderId="2" xfId="49" applyFont="1" applyBorder="1" applyAlignment="1">
      <alignment horizontal="center" vertical="center" wrapText="1"/>
    </xf>
    <xf numFmtId="0" fontId="73" fillId="0" borderId="49" xfId="49" applyFont="1" applyBorder="1" applyAlignment="1">
      <alignment horizontal="center" vertical="center" wrapText="1"/>
    </xf>
    <xf numFmtId="0" fontId="38" fillId="0" borderId="49" xfId="49" applyFont="1" applyBorder="1" applyAlignment="1">
      <alignment horizontal="center" vertical="center" wrapText="1"/>
    </xf>
    <xf numFmtId="0" fontId="39" fillId="0" borderId="57"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74" fillId="0" borderId="57" xfId="45" applyFont="1" applyBorder="1" applyAlignment="1">
      <alignment horizontal="center" vertical="center" textRotation="90" wrapText="1"/>
    </xf>
    <xf numFmtId="0" fontId="74" fillId="0" borderId="2" xfId="45" applyFont="1" applyBorder="1" applyAlignment="1">
      <alignment horizontal="center" vertical="center" textRotation="90" wrapText="1"/>
    </xf>
    <xf numFmtId="0" fontId="42" fillId="0" borderId="57"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0" fillId="0" borderId="44" xfId="2" applyFont="1" applyBorder="1" applyAlignment="1">
      <alignment horizontal="center" vertical="top" wrapText="1"/>
    </xf>
    <xf numFmtId="0" fontId="40" fillId="0" borderId="46" xfId="2" applyFont="1" applyBorder="1" applyAlignment="1">
      <alignment horizontal="center" vertical="top" wrapText="1"/>
    </xf>
    <xf numFmtId="0" fontId="40" fillId="0" borderId="45" xfId="2" applyFont="1" applyBorder="1" applyAlignment="1">
      <alignment horizontal="center" vertical="top" wrapText="1"/>
    </xf>
    <xf numFmtId="0" fontId="9" fillId="0" borderId="0" xfId="1" applyFont="1" applyAlignment="1">
      <alignment horizontal="center" vertical="center"/>
    </xf>
    <xf numFmtId="0" fontId="41" fillId="0" borderId="0" xfId="2" applyFont="1" applyAlignment="1">
      <alignment horizontal="center" wrapText="1"/>
    </xf>
    <xf numFmtId="0" fontId="41" fillId="0" borderId="0" xfId="2" applyFont="1" applyAlignment="1">
      <alignment horizontal="center"/>
    </xf>
    <xf numFmtId="0" fontId="46" fillId="0" borderId="0" xfId="2" applyFont="1" applyAlignment="1">
      <alignment horizontal="center"/>
    </xf>
    <xf numFmtId="167" fontId="14" fillId="0" borderId="0" xfId="3" applyNumberFormat="1" applyAlignment="1">
      <alignment horizontal="left"/>
    </xf>
    <xf numFmtId="175" fontId="75" fillId="0" borderId="49" xfId="49" applyNumberFormat="1" applyFont="1" applyBorder="1" applyAlignment="1">
      <alignment horizontal="center" vertical="center" wrapText="1"/>
    </xf>
    <xf numFmtId="176" fontId="75" fillId="0" borderId="49"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989-449A-969B-7DADA0A2109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989-449A-969B-7DADA0A21093}"/>
            </c:ext>
          </c:extLst>
        </c:ser>
        <c:dLbls>
          <c:showLegendKey val="0"/>
          <c:showVal val="0"/>
          <c:showCatName val="0"/>
          <c:showSerName val="0"/>
          <c:showPercent val="0"/>
          <c:showBubbleSize val="0"/>
        </c:dLbls>
        <c:smooth val="0"/>
        <c:axId val="136910536"/>
        <c:axId val="137058232"/>
      </c:lineChart>
      <c:catAx>
        <c:axId val="136910536"/>
        <c:scaling>
          <c:orientation val="minMax"/>
        </c:scaling>
        <c:delete val="0"/>
        <c:axPos val="b"/>
        <c:numFmt formatCode="General" sourceLinked="1"/>
        <c:majorTickMark val="out"/>
        <c:minorTickMark val="none"/>
        <c:tickLblPos val="nextTo"/>
        <c:crossAx val="137058232"/>
        <c:crosses val="autoZero"/>
        <c:auto val="1"/>
        <c:lblAlgn val="ctr"/>
        <c:lblOffset val="100"/>
        <c:noMultiLvlLbl val="0"/>
      </c:catAx>
      <c:valAx>
        <c:axId val="1370582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6910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E12" sqref="E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6" t="s">
        <v>26</v>
      </c>
    </row>
    <row r="2" spans="1:22" s="9" customFormat="1" ht="18.75" customHeight="1" x14ac:dyDescent="0.3">
      <c r="A2" s="15"/>
      <c r="C2" s="13" t="s">
        <v>10</v>
      </c>
    </row>
    <row r="3" spans="1:22" s="9" customFormat="1" ht="18.75" x14ac:dyDescent="0.3">
      <c r="A3" s="14"/>
      <c r="C3" s="13" t="s">
        <v>25</v>
      </c>
    </row>
    <row r="4" spans="1:22" s="9" customFormat="1" ht="18.75" x14ac:dyDescent="0.3">
      <c r="A4" s="14"/>
      <c r="H4" s="13"/>
    </row>
    <row r="5" spans="1:22" s="9" customFormat="1" ht="15.75" x14ac:dyDescent="0.25">
      <c r="A5" s="195" t="s">
        <v>492</v>
      </c>
      <c r="B5" s="195"/>
      <c r="C5" s="195"/>
      <c r="D5" s="113"/>
      <c r="E5" s="113"/>
      <c r="F5" s="113"/>
      <c r="G5" s="113"/>
      <c r="H5" s="113"/>
      <c r="I5" s="113"/>
      <c r="J5" s="113"/>
    </row>
    <row r="6" spans="1:22" s="9" customFormat="1" ht="18.75" x14ac:dyDescent="0.3">
      <c r="A6" s="14"/>
      <c r="H6" s="13"/>
    </row>
    <row r="7" spans="1:22" s="9" customFormat="1" ht="18.75" x14ac:dyDescent="0.2">
      <c r="A7" s="199" t="s">
        <v>9</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8" t="s">
        <v>487</v>
      </c>
      <c r="B9" s="198"/>
      <c r="C9" s="198"/>
      <c r="D9" s="8"/>
      <c r="E9" s="8"/>
      <c r="F9" s="8"/>
      <c r="G9" s="8"/>
      <c r="H9" s="8"/>
      <c r="I9" s="11"/>
      <c r="J9" s="11"/>
      <c r="K9" s="11"/>
      <c r="L9" s="11"/>
      <c r="M9" s="11"/>
      <c r="N9" s="11"/>
      <c r="O9" s="11"/>
      <c r="P9" s="11"/>
      <c r="Q9" s="11"/>
      <c r="R9" s="11"/>
      <c r="S9" s="11"/>
      <c r="T9" s="11"/>
      <c r="U9" s="11"/>
      <c r="V9" s="11"/>
    </row>
    <row r="10" spans="1:22" s="9" customFormat="1" ht="18.75" x14ac:dyDescent="0.2">
      <c r="A10" s="196" t="s">
        <v>8</v>
      </c>
      <c r="B10" s="196"/>
      <c r="C10" s="196"/>
      <c r="D10" s="6"/>
      <c r="E10" s="6"/>
      <c r="F10" s="6"/>
      <c r="G10" s="6"/>
      <c r="H10" s="6"/>
      <c r="I10" s="11"/>
      <c r="J10" s="11"/>
      <c r="K10" s="11"/>
      <c r="L10" s="11"/>
      <c r="M10" s="11"/>
      <c r="N10" s="11"/>
      <c r="O10" s="11"/>
      <c r="P10" s="11"/>
      <c r="Q10" s="11"/>
      <c r="R10" s="11"/>
      <c r="S10" s="11"/>
      <c r="T10" s="11"/>
      <c r="U10" s="11"/>
      <c r="V10" s="11"/>
    </row>
    <row r="11" spans="1:22" s="9" customFormat="1" ht="21" x14ac:dyDescent="0.2">
      <c r="A11" s="12"/>
      <c r="B11" s="202"/>
      <c r="C11" s="203"/>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9" t="s">
        <v>519</v>
      </c>
      <c r="B12" s="199"/>
      <c r="C12" s="199"/>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7</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8.75" x14ac:dyDescent="0.2">
      <c r="A15" s="200" t="s">
        <v>565</v>
      </c>
      <c r="B15" s="201"/>
      <c r="C15" s="201"/>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470</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8" t="s">
        <v>5</v>
      </c>
      <c r="B20" s="25" t="s">
        <v>24</v>
      </c>
      <c r="C20" s="24" t="s">
        <v>23</v>
      </c>
      <c r="D20" s="6"/>
      <c r="E20" s="6"/>
      <c r="F20" s="6"/>
      <c r="G20" s="6"/>
      <c r="H20" s="6"/>
      <c r="I20" s="4"/>
      <c r="J20" s="4"/>
      <c r="K20" s="4"/>
      <c r="L20" s="4"/>
      <c r="M20" s="4"/>
      <c r="N20" s="4"/>
      <c r="O20" s="4"/>
      <c r="P20" s="4"/>
      <c r="Q20" s="4"/>
      <c r="R20" s="4"/>
      <c r="S20" s="4"/>
    </row>
    <row r="21" spans="1:22" s="3" customFormat="1" ht="16.5" customHeight="1" x14ac:dyDescent="0.2">
      <c r="A21" s="24">
        <v>1</v>
      </c>
      <c r="B21" s="25">
        <v>2</v>
      </c>
      <c r="C21" s="24">
        <v>3</v>
      </c>
      <c r="D21" s="6"/>
      <c r="E21" s="6"/>
      <c r="F21" s="6"/>
      <c r="G21" s="6"/>
      <c r="H21" s="6"/>
      <c r="I21" s="4"/>
      <c r="J21" s="4"/>
      <c r="K21" s="4"/>
      <c r="L21" s="4"/>
      <c r="M21" s="4"/>
      <c r="N21" s="4"/>
      <c r="O21" s="4"/>
      <c r="P21" s="4"/>
      <c r="Q21" s="4"/>
      <c r="R21" s="4"/>
      <c r="S21" s="4"/>
    </row>
    <row r="22" spans="1:22" s="3" customFormat="1" ht="39" customHeight="1" x14ac:dyDescent="0.2">
      <c r="A22" s="17" t="s">
        <v>22</v>
      </c>
      <c r="B22" s="28" t="s">
        <v>314</v>
      </c>
      <c r="C22" s="24" t="s">
        <v>496</v>
      </c>
      <c r="D22" s="6"/>
      <c r="E22" s="6"/>
      <c r="F22" s="6"/>
      <c r="G22" s="6"/>
      <c r="H22" s="6"/>
      <c r="I22" s="4"/>
      <c r="J22" s="4"/>
      <c r="K22" s="4"/>
      <c r="L22" s="4"/>
      <c r="M22" s="4"/>
      <c r="N22" s="4"/>
      <c r="O22" s="4"/>
      <c r="P22" s="4"/>
      <c r="Q22" s="4"/>
      <c r="R22" s="4"/>
      <c r="S22" s="4"/>
    </row>
    <row r="23" spans="1:22" s="3" customFormat="1" ht="54" customHeight="1" x14ac:dyDescent="0.2">
      <c r="A23" s="17" t="s">
        <v>21</v>
      </c>
      <c r="B23" s="19" t="s">
        <v>488</v>
      </c>
      <c r="C23" s="24" t="s">
        <v>631</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21" customFormat="1" ht="58.5" customHeight="1" x14ac:dyDescent="0.2">
      <c r="A25" s="17" t="s">
        <v>20</v>
      </c>
      <c r="B25" s="27" t="s">
        <v>421</v>
      </c>
      <c r="C25" s="24" t="s">
        <v>491</v>
      </c>
      <c r="D25" s="23"/>
      <c r="E25" s="23"/>
      <c r="F25" s="23"/>
      <c r="G25" s="23"/>
      <c r="H25" s="22"/>
      <c r="I25" s="22"/>
      <c r="J25" s="22"/>
      <c r="K25" s="22"/>
      <c r="L25" s="22"/>
      <c r="M25" s="22"/>
      <c r="N25" s="22"/>
      <c r="O25" s="22"/>
      <c r="P25" s="22"/>
      <c r="Q25" s="22"/>
      <c r="R25" s="22"/>
    </row>
    <row r="26" spans="1:22" s="21" customFormat="1" ht="42.75" customHeight="1" x14ac:dyDescent="0.2">
      <c r="A26" s="17" t="s">
        <v>19</v>
      </c>
      <c r="B26" s="27" t="s">
        <v>32</v>
      </c>
      <c r="C26" s="24" t="s">
        <v>499</v>
      </c>
      <c r="D26" s="23"/>
      <c r="E26" s="23"/>
      <c r="F26" s="23"/>
      <c r="G26" s="23"/>
      <c r="H26" s="22"/>
      <c r="I26" s="22"/>
      <c r="J26" s="22"/>
      <c r="K26" s="22"/>
      <c r="L26" s="22"/>
      <c r="M26" s="22"/>
      <c r="N26" s="22"/>
      <c r="O26" s="22"/>
      <c r="P26" s="22"/>
      <c r="Q26" s="22"/>
      <c r="R26" s="22"/>
    </row>
    <row r="27" spans="1:22" s="21" customFormat="1" ht="51.75" customHeight="1" x14ac:dyDescent="0.2">
      <c r="A27" s="17" t="s">
        <v>17</v>
      </c>
      <c r="B27" s="27" t="s">
        <v>31</v>
      </c>
      <c r="C27" s="117" t="s">
        <v>500</v>
      </c>
      <c r="D27" s="23"/>
      <c r="E27" s="23"/>
      <c r="F27" s="23"/>
      <c r="G27" s="23"/>
      <c r="H27" s="22"/>
      <c r="I27" s="22"/>
      <c r="J27" s="22"/>
      <c r="K27" s="22"/>
      <c r="L27" s="22"/>
      <c r="M27" s="22"/>
      <c r="N27" s="22"/>
      <c r="O27" s="22"/>
      <c r="P27" s="22"/>
      <c r="Q27" s="22"/>
      <c r="R27" s="22"/>
    </row>
    <row r="28" spans="1:22" s="21" customFormat="1" ht="42.75" customHeight="1" x14ac:dyDescent="0.2">
      <c r="A28" s="17" t="s">
        <v>16</v>
      </c>
      <c r="B28" s="27" t="s">
        <v>422</v>
      </c>
      <c r="C28" s="121" t="s">
        <v>489</v>
      </c>
      <c r="D28" s="23"/>
      <c r="E28" s="23"/>
      <c r="F28" s="23"/>
      <c r="G28" s="23"/>
      <c r="H28" s="22"/>
      <c r="I28" s="22"/>
      <c r="J28" s="22"/>
      <c r="K28" s="22"/>
      <c r="L28" s="22"/>
      <c r="M28" s="22"/>
      <c r="N28" s="22"/>
      <c r="O28" s="22"/>
      <c r="P28" s="22"/>
      <c r="Q28" s="22"/>
      <c r="R28" s="22"/>
    </row>
    <row r="29" spans="1:22" s="21" customFormat="1" ht="51.75" customHeight="1" x14ac:dyDescent="0.2">
      <c r="A29" s="17" t="s">
        <v>14</v>
      </c>
      <c r="B29" s="27" t="s">
        <v>423</v>
      </c>
      <c r="C29" s="121" t="s">
        <v>489</v>
      </c>
      <c r="D29" s="23"/>
      <c r="E29" s="23"/>
      <c r="F29" s="23"/>
      <c r="G29" s="23"/>
      <c r="H29" s="22"/>
      <c r="I29" s="22"/>
      <c r="J29" s="22"/>
      <c r="K29" s="22"/>
      <c r="L29" s="22"/>
      <c r="M29" s="22"/>
      <c r="N29" s="22"/>
      <c r="O29" s="22"/>
      <c r="P29" s="22"/>
      <c r="Q29" s="22"/>
      <c r="R29" s="22"/>
    </row>
    <row r="30" spans="1:22" s="21" customFormat="1" ht="51.75" customHeight="1" x14ac:dyDescent="0.2">
      <c r="A30" s="17" t="s">
        <v>12</v>
      </c>
      <c r="B30" s="27" t="s">
        <v>424</v>
      </c>
      <c r="C30" s="121" t="s">
        <v>489</v>
      </c>
      <c r="D30" s="23"/>
      <c r="E30" s="23"/>
      <c r="F30" s="23"/>
      <c r="G30" s="23"/>
      <c r="H30" s="22"/>
      <c r="I30" s="22"/>
      <c r="J30" s="22"/>
      <c r="K30" s="22"/>
      <c r="L30" s="22"/>
      <c r="M30" s="22"/>
      <c r="N30" s="22"/>
      <c r="O30" s="22"/>
      <c r="P30" s="22"/>
      <c r="Q30" s="22"/>
      <c r="R30" s="22"/>
    </row>
    <row r="31" spans="1:22" s="21" customFormat="1" ht="51.75" customHeight="1" x14ac:dyDescent="0.2">
      <c r="A31" s="17" t="s">
        <v>30</v>
      </c>
      <c r="B31" s="27" t="s">
        <v>425</v>
      </c>
      <c r="C31" s="121" t="s">
        <v>489</v>
      </c>
      <c r="D31" s="23"/>
      <c r="E31" s="23"/>
      <c r="F31" s="23"/>
      <c r="G31" s="23"/>
      <c r="H31" s="22"/>
      <c r="I31" s="22"/>
      <c r="J31" s="22"/>
      <c r="K31" s="22"/>
      <c r="L31" s="22"/>
      <c r="M31" s="22"/>
      <c r="N31" s="22"/>
      <c r="O31" s="22"/>
      <c r="P31" s="22"/>
      <c r="Q31" s="22"/>
      <c r="R31" s="22"/>
    </row>
    <row r="32" spans="1:22" s="21" customFormat="1" ht="51.75" customHeight="1" x14ac:dyDescent="0.2">
      <c r="A32" s="17" t="s">
        <v>28</v>
      </c>
      <c r="B32" s="27" t="s">
        <v>426</v>
      </c>
      <c r="C32" s="121" t="s">
        <v>489</v>
      </c>
      <c r="D32" s="23"/>
      <c r="E32" s="23"/>
      <c r="F32" s="23"/>
      <c r="G32" s="23"/>
      <c r="H32" s="22"/>
      <c r="I32" s="22"/>
      <c r="J32" s="22"/>
      <c r="K32" s="22"/>
      <c r="L32" s="22"/>
      <c r="M32" s="22"/>
      <c r="N32" s="22"/>
      <c r="O32" s="22"/>
      <c r="P32" s="22"/>
      <c r="Q32" s="22"/>
      <c r="R32" s="22"/>
    </row>
    <row r="33" spans="1:18" s="21" customFormat="1" ht="101.25" customHeight="1" x14ac:dyDescent="0.2">
      <c r="A33" s="17" t="s">
        <v>27</v>
      </c>
      <c r="B33" s="27" t="s">
        <v>427</v>
      </c>
      <c r="C33" s="121" t="s">
        <v>504</v>
      </c>
      <c r="D33" s="23"/>
      <c r="E33" s="23"/>
      <c r="F33" s="23"/>
      <c r="G33" s="23"/>
      <c r="H33" s="22"/>
      <c r="I33" s="22"/>
      <c r="J33" s="22"/>
      <c r="K33" s="22"/>
      <c r="L33" s="22"/>
      <c r="M33" s="22"/>
      <c r="N33" s="22"/>
      <c r="O33" s="22"/>
      <c r="P33" s="22"/>
      <c r="Q33" s="22"/>
      <c r="R33" s="22"/>
    </row>
    <row r="34" spans="1:18" ht="111" customHeight="1" x14ac:dyDescent="0.25">
      <c r="A34" s="17" t="s">
        <v>441</v>
      </c>
      <c r="B34" s="27" t="s">
        <v>428</v>
      </c>
      <c r="C34" s="121" t="s">
        <v>489</v>
      </c>
    </row>
    <row r="35" spans="1:18" ht="58.5" customHeight="1" x14ac:dyDescent="0.25">
      <c r="A35" s="17" t="s">
        <v>431</v>
      </c>
      <c r="B35" s="27" t="s">
        <v>29</v>
      </c>
      <c r="C35" s="121" t="s">
        <v>489</v>
      </c>
    </row>
    <row r="36" spans="1:18" ht="51.75" customHeight="1" x14ac:dyDescent="0.25">
      <c r="A36" s="17" t="s">
        <v>442</v>
      </c>
      <c r="B36" s="27" t="s">
        <v>429</v>
      </c>
      <c r="C36" s="121" t="s">
        <v>489</v>
      </c>
    </row>
    <row r="37" spans="1:18" ht="43.5" customHeight="1" x14ac:dyDescent="0.25">
      <c r="A37" s="17" t="s">
        <v>432</v>
      </c>
      <c r="B37" s="27" t="s">
        <v>430</v>
      </c>
      <c r="C37" s="127" t="s">
        <v>510</v>
      </c>
    </row>
    <row r="38" spans="1:18" ht="43.5" customHeight="1" x14ac:dyDescent="0.25">
      <c r="A38" s="17" t="s">
        <v>443</v>
      </c>
      <c r="B38" s="27" t="s">
        <v>185</v>
      </c>
      <c r="C38" s="121" t="s">
        <v>489</v>
      </c>
    </row>
    <row r="39" spans="1:18" ht="23.25" customHeight="1" x14ac:dyDescent="0.25">
      <c r="A39" s="192"/>
      <c r="B39" s="193"/>
      <c r="C39" s="194"/>
    </row>
    <row r="40" spans="1:18" ht="63" x14ac:dyDescent="0.25">
      <c r="A40" s="17" t="s">
        <v>433</v>
      </c>
      <c r="B40" s="27" t="s">
        <v>482</v>
      </c>
      <c r="C40" s="118" t="s">
        <v>632</v>
      </c>
    </row>
    <row r="41" spans="1:18" ht="105.75" customHeight="1" x14ac:dyDescent="0.25">
      <c r="A41" s="17" t="s">
        <v>444</v>
      </c>
      <c r="B41" s="27" t="s">
        <v>466</v>
      </c>
      <c r="C41" s="121" t="s">
        <v>490</v>
      </c>
    </row>
    <row r="42" spans="1:18" ht="83.25" customHeight="1" x14ac:dyDescent="0.25">
      <c r="A42" s="17" t="s">
        <v>434</v>
      </c>
      <c r="B42" s="27" t="s">
        <v>479</v>
      </c>
      <c r="C42" s="121" t="s">
        <v>490</v>
      </c>
    </row>
    <row r="43" spans="1:18" ht="186" customHeight="1" x14ac:dyDescent="0.25">
      <c r="A43" s="17" t="s">
        <v>447</v>
      </c>
      <c r="B43" s="27" t="s">
        <v>448</v>
      </c>
      <c r="C43" s="121" t="s">
        <v>501</v>
      </c>
    </row>
    <row r="44" spans="1:18" ht="111" customHeight="1" x14ac:dyDescent="0.25">
      <c r="A44" s="17" t="s">
        <v>435</v>
      </c>
      <c r="B44" s="27" t="s">
        <v>471</v>
      </c>
      <c r="C44" s="123" t="s">
        <v>490</v>
      </c>
    </row>
    <row r="45" spans="1:18" ht="120" customHeight="1" x14ac:dyDescent="0.25">
      <c r="A45" s="17" t="s">
        <v>467</v>
      </c>
      <c r="B45" s="27" t="s">
        <v>472</v>
      </c>
      <c r="C45" s="121" t="s">
        <v>490</v>
      </c>
    </row>
    <row r="46" spans="1:18" ht="101.25" customHeight="1" x14ac:dyDescent="0.25">
      <c r="A46" s="17" t="s">
        <v>436</v>
      </c>
      <c r="B46" s="27" t="s">
        <v>473</v>
      </c>
      <c r="C46" s="121" t="s">
        <v>490</v>
      </c>
    </row>
    <row r="47" spans="1:18" ht="18.75" customHeight="1" x14ac:dyDescent="0.25">
      <c r="A47" s="192"/>
      <c r="B47" s="193"/>
      <c r="C47" s="194"/>
    </row>
    <row r="48" spans="1:18" ht="75.75" customHeight="1" x14ac:dyDescent="0.25">
      <c r="A48" s="17" t="s">
        <v>468</v>
      </c>
      <c r="B48" s="27" t="s">
        <v>480</v>
      </c>
      <c r="C48" s="190">
        <f>'6.2. Паспорт фин осв ввод'!AB24</f>
        <v>48.676168400000002</v>
      </c>
    </row>
    <row r="49" spans="1:3" ht="71.25" customHeight="1" x14ac:dyDescent="0.25">
      <c r="A49" s="17" t="s">
        <v>437</v>
      </c>
      <c r="B49" s="27" t="s">
        <v>481</v>
      </c>
      <c r="C49" s="191">
        <f>'6.2. Паспорт фин осв ввод'!AB30</f>
        <v>40.563471999999997</v>
      </c>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B11:C11"/>
  </mergeCells>
  <pageMargins left="0.23622047244094488" right="0.23622047244094488" top="0.15748031496062992" bottom="0.15748031496062992" header="0.31496062992125984" footer="0.31496062992125984"/>
  <pageSetup paperSize="8" scale="37"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70" zoomScaleNormal="70" workbookViewId="0">
      <selection activeCell="L13" sqref="L13"/>
    </sheetView>
  </sheetViews>
  <sheetFormatPr defaultColWidth="9" defaultRowHeight="15.75" x14ac:dyDescent="0.25"/>
  <cols>
    <col min="1" max="1" width="9" style="132"/>
    <col min="2" max="2" width="40.5703125" style="132" customWidth="1"/>
    <col min="3" max="3" width="15.5703125" style="132" customWidth="1"/>
    <col min="4" max="8" width="20" style="132" customWidth="1"/>
    <col min="9" max="9" width="20" style="132" hidden="1" customWidth="1"/>
    <col min="10" max="10" width="20" style="132" customWidth="1"/>
    <col min="11" max="11" width="20" style="132" hidden="1" customWidth="1"/>
    <col min="12" max="12" width="20" style="132" customWidth="1"/>
    <col min="13" max="13" width="20" style="132" hidden="1" customWidth="1"/>
    <col min="14" max="14" width="20" style="132" customWidth="1"/>
    <col min="15" max="15" width="20" style="132" hidden="1" customWidth="1"/>
    <col min="16" max="16" width="20" style="132" customWidth="1"/>
    <col min="17" max="17" width="20" style="132" hidden="1" customWidth="1"/>
    <col min="18" max="18" width="20" style="132" customWidth="1"/>
    <col min="19" max="19" width="20" style="132" hidden="1" customWidth="1"/>
    <col min="20" max="20" width="20" style="132" customWidth="1"/>
    <col min="21" max="21" width="20" style="132" hidden="1" customWidth="1"/>
    <col min="22" max="22" width="20" style="132" customWidth="1"/>
    <col min="23" max="23" width="20" style="132" hidden="1" customWidth="1"/>
    <col min="24" max="24" width="20" style="132" customWidth="1"/>
    <col min="25" max="25" width="20" style="132" hidden="1" customWidth="1"/>
    <col min="26" max="26" width="20" style="132" customWidth="1"/>
    <col min="27" max="27" width="20" style="132" hidden="1" customWidth="1"/>
    <col min="28" max="29" width="20" style="132" customWidth="1"/>
    <col min="30" max="16384" width="9" style="135"/>
  </cols>
  <sheetData>
    <row r="1" spans="1:29" ht="15.95" customHeight="1" x14ac:dyDescent="0.25">
      <c r="C1" s="133" t="s">
        <v>521</v>
      </c>
      <c r="AC1" s="134" t="s">
        <v>26</v>
      </c>
    </row>
    <row r="2" spans="1:29" ht="15.95" customHeight="1" x14ac:dyDescent="0.25">
      <c r="C2" s="133" t="s">
        <v>521</v>
      </c>
      <c r="AC2" s="134" t="s">
        <v>10</v>
      </c>
    </row>
    <row r="3" spans="1:29" ht="15.95" customHeight="1" x14ac:dyDescent="0.25">
      <c r="C3" s="133" t="s">
        <v>521</v>
      </c>
      <c r="AC3" s="134" t="s">
        <v>25</v>
      </c>
    </row>
    <row r="4" spans="1:29" ht="15.95" customHeight="1" x14ac:dyDescent="0.25">
      <c r="A4" s="307" t="s">
        <v>492</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8" t="s">
        <v>522</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5"/>
    <row r="8" spans="1:29" ht="15.95" customHeight="1" x14ac:dyDescent="0.25">
      <c r="A8" s="307" t="s">
        <v>523</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9" t="s">
        <v>8</v>
      </c>
      <c r="B9" s="309"/>
      <c r="C9" s="309"/>
      <c r="D9" s="309"/>
      <c r="E9" s="309"/>
      <c r="F9" s="309"/>
      <c r="G9" s="309"/>
      <c r="H9" s="309"/>
      <c r="I9" s="309"/>
      <c r="J9" s="309"/>
      <c r="K9" s="309"/>
      <c r="L9" s="309"/>
      <c r="M9" s="309"/>
      <c r="N9" s="309"/>
      <c r="O9" s="309"/>
      <c r="P9" s="309"/>
      <c r="Q9" s="309"/>
      <c r="R9" s="309"/>
      <c r="S9" s="309"/>
      <c r="T9" s="309"/>
      <c r="U9" s="309"/>
    </row>
    <row r="10" spans="1:29" ht="15.95" customHeight="1" x14ac:dyDescent="0.25"/>
    <row r="11" spans="1:29" ht="15.95" customHeight="1" x14ac:dyDescent="0.25">
      <c r="A11" s="307" t="s">
        <v>519</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row>
    <row r="13" spans="1:29" ht="15.95" customHeight="1" x14ac:dyDescent="0.25"/>
    <row r="14" spans="1:29" ht="33" customHeight="1" x14ac:dyDescent="0.25">
      <c r="A14" s="310" t="s">
        <v>565</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row>
    <row r="16" spans="1:29" ht="14.25" customHeight="1" x14ac:dyDescent="0.25"/>
    <row r="17" spans="1:29" ht="27" customHeight="1" x14ac:dyDescent="0.25">
      <c r="C17" s="349"/>
    </row>
    <row r="18" spans="1:29" ht="18.95" customHeight="1" x14ac:dyDescent="0.3">
      <c r="A18" s="306" t="s">
        <v>456</v>
      </c>
      <c r="B18" s="306"/>
      <c r="C18" s="306"/>
      <c r="D18" s="306"/>
      <c r="E18" s="306"/>
      <c r="F18" s="306"/>
      <c r="G18" s="306"/>
      <c r="H18" s="306"/>
      <c r="I18" s="306"/>
      <c r="J18" s="306"/>
      <c r="K18" s="306"/>
      <c r="L18" s="306"/>
      <c r="M18" s="306"/>
      <c r="N18" s="306"/>
      <c r="O18" s="306"/>
      <c r="P18" s="306"/>
      <c r="Q18" s="306"/>
      <c r="R18" s="306"/>
      <c r="S18" s="306"/>
      <c r="T18" s="306"/>
      <c r="U18" s="306"/>
    </row>
    <row r="19" spans="1:29" ht="11.1" customHeight="1" x14ac:dyDescent="0.25"/>
    <row r="20" spans="1:29" ht="15" customHeight="1" x14ac:dyDescent="0.25">
      <c r="A20" s="311" t="s">
        <v>143</v>
      </c>
      <c r="B20" s="311" t="s">
        <v>142</v>
      </c>
      <c r="C20" s="311" t="s">
        <v>141</v>
      </c>
      <c r="D20" s="311"/>
      <c r="E20" s="311" t="s">
        <v>140</v>
      </c>
      <c r="F20" s="311"/>
      <c r="G20" s="311" t="s">
        <v>524</v>
      </c>
      <c r="H20" s="314" t="s">
        <v>525</v>
      </c>
      <c r="I20" s="314"/>
      <c r="J20" s="314"/>
      <c r="K20" s="314"/>
      <c r="L20" s="314" t="s">
        <v>526</v>
      </c>
      <c r="M20" s="314"/>
      <c r="N20" s="314"/>
      <c r="O20" s="314"/>
      <c r="P20" s="314" t="s">
        <v>527</v>
      </c>
      <c r="Q20" s="314"/>
      <c r="R20" s="314"/>
      <c r="S20" s="314"/>
      <c r="T20" s="314" t="s">
        <v>528</v>
      </c>
      <c r="U20" s="314"/>
      <c r="V20" s="314"/>
      <c r="W20" s="314"/>
      <c r="X20" s="314" t="s">
        <v>529</v>
      </c>
      <c r="Y20" s="314"/>
      <c r="Z20" s="314"/>
      <c r="AA20" s="314"/>
      <c r="AB20" s="311" t="s">
        <v>139</v>
      </c>
      <c r="AC20" s="311"/>
    </row>
    <row r="21" spans="1:29" ht="15" customHeight="1" x14ac:dyDescent="0.25">
      <c r="A21" s="312"/>
      <c r="B21" s="312"/>
      <c r="C21" s="315"/>
      <c r="D21" s="316"/>
      <c r="E21" s="315"/>
      <c r="F21" s="316"/>
      <c r="G21" s="312"/>
      <c r="H21" s="314" t="s">
        <v>2</v>
      </c>
      <c r="I21" s="314"/>
      <c r="J21" s="314" t="s">
        <v>138</v>
      </c>
      <c r="K21" s="314"/>
      <c r="L21" s="314" t="s">
        <v>2</v>
      </c>
      <c r="M21" s="314"/>
      <c r="N21" s="314" t="s">
        <v>138</v>
      </c>
      <c r="O21" s="314"/>
      <c r="P21" s="314" t="s">
        <v>2</v>
      </c>
      <c r="Q21" s="314"/>
      <c r="R21" s="314" t="s">
        <v>138</v>
      </c>
      <c r="S21" s="314"/>
      <c r="T21" s="314" t="s">
        <v>2</v>
      </c>
      <c r="U21" s="314"/>
      <c r="V21" s="314" t="s">
        <v>138</v>
      </c>
      <c r="W21" s="314"/>
      <c r="X21" s="314" t="s">
        <v>2</v>
      </c>
      <c r="Y21" s="314"/>
      <c r="Z21" s="314" t="s">
        <v>138</v>
      </c>
      <c r="AA21" s="314"/>
      <c r="AB21" s="315"/>
      <c r="AC21" s="316"/>
    </row>
    <row r="22" spans="1:29" ht="30.95" customHeight="1" x14ac:dyDescent="0.25">
      <c r="A22" s="313"/>
      <c r="B22" s="313"/>
      <c r="C22" s="136" t="s">
        <v>2</v>
      </c>
      <c r="D22" s="136" t="s">
        <v>138</v>
      </c>
      <c r="E22" s="136" t="s">
        <v>530</v>
      </c>
      <c r="F22" s="136" t="s">
        <v>531</v>
      </c>
      <c r="G22" s="313"/>
      <c r="H22" s="136" t="s">
        <v>438</v>
      </c>
      <c r="I22" s="136" t="s">
        <v>439</v>
      </c>
      <c r="J22" s="136" t="s">
        <v>438</v>
      </c>
      <c r="K22" s="136" t="s">
        <v>439</v>
      </c>
      <c r="L22" s="136" t="s">
        <v>438</v>
      </c>
      <c r="M22" s="136" t="s">
        <v>439</v>
      </c>
      <c r="N22" s="136" t="s">
        <v>438</v>
      </c>
      <c r="O22" s="136" t="s">
        <v>439</v>
      </c>
      <c r="P22" s="136" t="s">
        <v>438</v>
      </c>
      <c r="Q22" s="136" t="s">
        <v>439</v>
      </c>
      <c r="R22" s="136" t="s">
        <v>438</v>
      </c>
      <c r="S22" s="136" t="s">
        <v>439</v>
      </c>
      <c r="T22" s="136" t="s">
        <v>438</v>
      </c>
      <c r="U22" s="136" t="s">
        <v>439</v>
      </c>
      <c r="V22" s="136" t="s">
        <v>438</v>
      </c>
      <c r="W22" s="136" t="s">
        <v>439</v>
      </c>
      <c r="X22" s="136" t="s">
        <v>438</v>
      </c>
      <c r="Y22" s="136" t="s">
        <v>439</v>
      </c>
      <c r="Z22" s="136" t="s">
        <v>438</v>
      </c>
      <c r="AA22" s="136" t="s">
        <v>439</v>
      </c>
      <c r="AB22" s="136" t="s">
        <v>2</v>
      </c>
      <c r="AC22" s="136" t="s">
        <v>138</v>
      </c>
    </row>
    <row r="23" spans="1:29" ht="15" customHeight="1" x14ac:dyDescent="0.25">
      <c r="A23" s="137" t="s">
        <v>22</v>
      </c>
      <c r="B23" s="137" t="s">
        <v>21</v>
      </c>
      <c r="C23" s="137" t="s">
        <v>20</v>
      </c>
      <c r="D23" s="137" t="s">
        <v>19</v>
      </c>
      <c r="E23" s="137" t="s">
        <v>17</v>
      </c>
      <c r="F23" s="137" t="s">
        <v>16</v>
      </c>
      <c r="G23" s="137" t="s">
        <v>14</v>
      </c>
      <c r="H23" s="137" t="s">
        <v>12</v>
      </c>
      <c r="I23" s="137" t="s">
        <v>30</v>
      </c>
      <c r="J23" s="137" t="s">
        <v>28</v>
      </c>
      <c r="K23" s="137" t="s">
        <v>27</v>
      </c>
      <c r="L23" s="137" t="s">
        <v>441</v>
      </c>
      <c r="M23" s="137" t="s">
        <v>431</v>
      </c>
      <c r="N23" s="137" t="s">
        <v>442</v>
      </c>
      <c r="O23" s="137" t="s">
        <v>432</v>
      </c>
      <c r="P23" s="137" t="s">
        <v>443</v>
      </c>
      <c r="Q23" s="137" t="s">
        <v>433</v>
      </c>
      <c r="R23" s="137" t="s">
        <v>444</v>
      </c>
      <c r="S23" s="137" t="s">
        <v>434</v>
      </c>
      <c r="T23" s="137" t="s">
        <v>447</v>
      </c>
      <c r="U23" s="137" t="s">
        <v>435</v>
      </c>
      <c r="V23" s="137" t="s">
        <v>467</v>
      </c>
      <c r="W23" s="137" t="s">
        <v>436</v>
      </c>
      <c r="X23" s="137" t="s">
        <v>468</v>
      </c>
      <c r="Y23" s="137" t="s">
        <v>437</v>
      </c>
      <c r="Z23" s="137" t="s">
        <v>532</v>
      </c>
      <c r="AA23" s="137" t="s">
        <v>533</v>
      </c>
      <c r="AB23" s="137" t="s">
        <v>534</v>
      </c>
      <c r="AC23" s="137" t="s">
        <v>535</v>
      </c>
    </row>
    <row r="24" spans="1:29" s="141" customFormat="1" ht="63" customHeight="1" x14ac:dyDescent="0.2">
      <c r="A24" s="138" t="s">
        <v>22</v>
      </c>
      <c r="B24" s="139" t="s">
        <v>137</v>
      </c>
      <c r="C24" s="140">
        <f>C25+C26+C27+C28+C29</f>
        <v>50.685590000000005</v>
      </c>
      <c r="D24" s="138" t="s">
        <v>490</v>
      </c>
      <c r="E24" s="140">
        <f t="shared" ref="E24:F24" si="0">E25+E26+E27+E28+E29</f>
        <v>50.685590000000005</v>
      </c>
      <c r="F24" s="140">
        <f t="shared" si="0"/>
        <v>48.676168400000002</v>
      </c>
      <c r="G24" s="140">
        <f>G25+G26+G27+G28+G29</f>
        <v>2.0094216</v>
      </c>
      <c r="H24" s="140">
        <f>H25+H26+H27+H28+H29</f>
        <v>0</v>
      </c>
      <c r="I24" s="140" t="s">
        <v>490</v>
      </c>
      <c r="J24" s="140" t="s">
        <v>490</v>
      </c>
      <c r="K24" s="140" t="s">
        <v>490</v>
      </c>
      <c r="L24" s="140">
        <f>L25+L26+L27+L28+L29</f>
        <v>48.676168400000002</v>
      </c>
      <c r="M24" s="140" t="s">
        <v>490</v>
      </c>
      <c r="N24" s="140" t="s">
        <v>490</v>
      </c>
      <c r="O24" s="140" t="s">
        <v>490</v>
      </c>
      <c r="P24" s="140">
        <f>P25+P26+P27+P28+P29</f>
        <v>0</v>
      </c>
      <c r="Q24" s="140" t="s">
        <v>490</v>
      </c>
      <c r="R24" s="140" t="s">
        <v>490</v>
      </c>
      <c r="S24" s="140" t="s">
        <v>490</v>
      </c>
      <c r="T24" s="140">
        <f>T25+T26+T27+T28+T29</f>
        <v>0</v>
      </c>
      <c r="U24" s="140" t="s">
        <v>490</v>
      </c>
      <c r="V24" s="140" t="s">
        <v>490</v>
      </c>
      <c r="W24" s="140" t="s">
        <v>490</v>
      </c>
      <c r="X24" s="140">
        <f>X25+X26+X27+X28+X29</f>
        <v>0</v>
      </c>
      <c r="Y24" s="140" t="s">
        <v>490</v>
      </c>
      <c r="Z24" s="140" t="s">
        <v>490</v>
      </c>
      <c r="AA24" s="140" t="s">
        <v>490</v>
      </c>
      <c r="AB24" s="140">
        <f>AB25+AB26+AB27+AB28+AB29</f>
        <v>48.676168400000002</v>
      </c>
      <c r="AC24" s="138" t="s">
        <v>490</v>
      </c>
    </row>
    <row r="25" spans="1:29" ht="15" customHeight="1" x14ac:dyDescent="0.25">
      <c r="A25" s="138" t="s">
        <v>136</v>
      </c>
      <c r="B25" s="142" t="s">
        <v>135</v>
      </c>
      <c r="C25" s="143">
        <v>0</v>
      </c>
      <c r="D25" s="136" t="s">
        <v>490</v>
      </c>
      <c r="E25" s="143" t="s">
        <v>520</v>
      </c>
      <c r="F25" s="143" t="s">
        <v>520</v>
      </c>
      <c r="G25" s="143" t="s">
        <v>520</v>
      </c>
      <c r="H25" s="143">
        <v>0</v>
      </c>
      <c r="I25" s="143" t="s">
        <v>490</v>
      </c>
      <c r="J25" s="143" t="s">
        <v>490</v>
      </c>
      <c r="K25" s="143" t="s">
        <v>490</v>
      </c>
      <c r="L25" s="143">
        <v>0</v>
      </c>
      <c r="M25" s="143" t="s">
        <v>490</v>
      </c>
      <c r="N25" s="143" t="s">
        <v>490</v>
      </c>
      <c r="O25" s="143" t="s">
        <v>490</v>
      </c>
      <c r="P25" s="143">
        <v>0</v>
      </c>
      <c r="Q25" s="143" t="s">
        <v>490</v>
      </c>
      <c r="R25" s="143" t="s">
        <v>490</v>
      </c>
      <c r="S25" s="143" t="s">
        <v>490</v>
      </c>
      <c r="T25" s="143">
        <v>0</v>
      </c>
      <c r="U25" s="143" t="s">
        <v>490</v>
      </c>
      <c r="V25" s="143" t="s">
        <v>490</v>
      </c>
      <c r="W25" s="143" t="s">
        <v>490</v>
      </c>
      <c r="X25" s="143">
        <v>0</v>
      </c>
      <c r="Y25" s="143" t="s">
        <v>490</v>
      </c>
      <c r="Z25" s="143" t="s">
        <v>490</v>
      </c>
      <c r="AA25" s="143" t="s">
        <v>490</v>
      </c>
      <c r="AB25" s="143">
        <f>H25+L25+P25+T25+X25</f>
        <v>0</v>
      </c>
      <c r="AC25" s="136" t="s">
        <v>490</v>
      </c>
    </row>
    <row r="26" spans="1:29" ht="30.95" customHeight="1" x14ac:dyDescent="0.25">
      <c r="A26" s="138" t="s">
        <v>134</v>
      </c>
      <c r="B26" s="142" t="s">
        <v>133</v>
      </c>
      <c r="C26" s="143">
        <v>0</v>
      </c>
      <c r="D26" s="136" t="s">
        <v>490</v>
      </c>
      <c r="E26" s="143" t="s">
        <v>520</v>
      </c>
      <c r="F26" s="143" t="s">
        <v>520</v>
      </c>
      <c r="G26" s="143" t="s">
        <v>520</v>
      </c>
      <c r="H26" s="143">
        <v>0</v>
      </c>
      <c r="I26" s="143" t="s">
        <v>490</v>
      </c>
      <c r="J26" s="143" t="s">
        <v>490</v>
      </c>
      <c r="K26" s="143" t="s">
        <v>490</v>
      </c>
      <c r="L26" s="143">
        <v>0</v>
      </c>
      <c r="M26" s="143" t="s">
        <v>490</v>
      </c>
      <c r="N26" s="143" t="s">
        <v>490</v>
      </c>
      <c r="O26" s="143" t="s">
        <v>490</v>
      </c>
      <c r="P26" s="143">
        <v>0</v>
      </c>
      <c r="Q26" s="143" t="s">
        <v>490</v>
      </c>
      <c r="R26" s="143" t="s">
        <v>490</v>
      </c>
      <c r="S26" s="143" t="s">
        <v>490</v>
      </c>
      <c r="T26" s="143">
        <v>0</v>
      </c>
      <c r="U26" s="143" t="s">
        <v>490</v>
      </c>
      <c r="V26" s="143" t="s">
        <v>490</v>
      </c>
      <c r="W26" s="143" t="s">
        <v>490</v>
      </c>
      <c r="X26" s="143">
        <v>0</v>
      </c>
      <c r="Y26" s="143" t="s">
        <v>490</v>
      </c>
      <c r="Z26" s="143" t="s">
        <v>490</v>
      </c>
      <c r="AA26" s="143" t="s">
        <v>490</v>
      </c>
      <c r="AB26" s="143">
        <f t="shared" ref="AB26:AB34" si="1">H26+L26+P26+T26+X26</f>
        <v>0</v>
      </c>
      <c r="AC26" s="136" t="s">
        <v>490</v>
      </c>
    </row>
    <row r="27" spans="1:29" ht="47.1" customHeight="1" x14ac:dyDescent="0.25">
      <c r="A27" s="138" t="s">
        <v>132</v>
      </c>
      <c r="B27" s="142" t="s">
        <v>394</v>
      </c>
      <c r="C27" s="143">
        <v>50.685590000000005</v>
      </c>
      <c r="D27" s="136" t="s">
        <v>490</v>
      </c>
      <c r="E27" s="143">
        <v>50.685590000000005</v>
      </c>
      <c r="F27" s="143">
        <v>48.676168400000002</v>
      </c>
      <c r="G27" s="143">
        <v>2.0094216</v>
      </c>
      <c r="H27" s="143">
        <v>0</v>
      </c>
      <c r="I27" s="143" t="s">
        <v>490</v>
      </c>
      <c r="J27" s="143" t="s">
        <v>490</v>
      </c>
      <c r="K27" s="143" t="s">
        <v>490</v>
      </c>
      <c r="L27" s="143">
        <v>48.676168400000002</v>
      </c>
      <c r="M27" s="143" t="s">
        <v>490</v>
      </c>
      <c r="N27" s="143" t="s">
        <v>490</v>
      </c>
      <c r="O27" s="143" t="s">
        <v>490</v>
      </c>
      <c r="P27" s="143">
        <v>0</v>
      </c>
      <c r="Q27" s="143" t="s">
        <v>490</v>
      </c>
      <c r="R27" s="143" t="s">
        <v>490</v>
      </c>
      <c r="S27" s="143" t="s">
        <v>490</v>
      </c>
      <c r="T27" s="143">
        <v>0</v>
      </c>
      <c r="U27" s="143" t="s">
        <v>490</v>
      </c>
      <c r="V27" s="143" t="s">
        <v>490</v>
      </c>
      <c r="W27" s="143" t="s">
        <v>490</v>
      </c>
      <c r="X27" s="143">
        <v>0</v>
      </c>
      <c r="Y27" s="143" t="s">
        <v>490</v>
      </c>
      <c r="Z27" s="143" t="s">
        <v>490</v>
      </c>
      <c r="AA27" s="143" t="s">
        <v>490</v>
      </c>
      <c r="AB27" s="143">
        <f t="shared" si="1"/>
        <v>48.676168400000002</v>
      </c>
      <c r="AC27" s="136" t="s">
        <v>490</v>
      </c>
    </row>
    <row r="28" spans="1:29" ht="15" customHeight="1" x14ac:dyDescent="0.25">
      <c r="A28" s="138" t="s">
        <v>131</v>
      </c>
      <c r="B28" s="142" t="s">
        <v>536</v>
      </c>
      <c r="C28" s="143">
        <v>0</v>
      </c>
      <c r="D28" s="136" t="s">
        <v>490</v>
      </c>
      <c r="E28" s="143">
        <f>C28</f>
        <v>0</v>
      </c>
      <c r="F28" s="136" t="s">
        <v>520</v>
      </c>
      <c r="G28" s="143" t="s">
        <v>520</v>
      </c>
      <c r="H28" s="143">
        <v>0</v>
      </c>
      <c r="I28" s="143" t="s">
        <v>490</v>
      </c>
      <c r="J28" s="143" t="s">
        <v>490</v>
      </c>
      <c r="K28" s="143" t="s">
        <v>490</v>
      </c>
      <c r="L28" s="143">
        <v>0</v>
      </c>
      <c r="M28" s="143" t="s">
        <v>490</v>
      </c>
      <c r="N28" s="143" t="s">
        <v>490</v>
      </c>
      <c r="O28" s="143" t="s">
        <v>490</v>
      </c>
      <c r="P28" s="143">
        <v>0</v>
      </c>
      <c r="Q28" s="143" t="s">
        <v>490</v>
      </c>
      <c r="R28" s="143" t="s">
        <v>490</v>
      </c>
      <c r="S28" s="143" t="s">
        <v>490</v>
      </c>
      <c r="T28" s="143">
        <v>0</v>
      </c>
      <c r="U28" s="143" t="s">
        <v>490</v>
      </c>
      <c r="V28" s="143" t="s">
        <v>490</v>
      </c>
      <c r="W28" s="143" t="s">
        <v>490</v>
      </c>
      <c r="X28" s="143">
        <v>0</v>
      </c>
      <c r="Y28" s="143" t="s">
        <v>490</v>
      </c>
      <c r="Z28" s="143" t="s">
        <v>490</v>
      </c>
      <c r="AA28" s="143" t="s">
        <v>490</v>
      </c>
      <c r="AB28" s="143">
        <f t="shared" si="1"/>
        <v>0</v>
      </c>
      <c r="AC28" s="136" t="s">
        <v>490</v>
      </c>
    </row>
    <row r="29" spans="1:29" ht="15" customHeight="1" x14ac:dyDescent="0.25">
      <c r="A29" s="138" t="s">
        <v>130</v>
      </c>
      <c r="B29" s="142" t="s">
        <v>129</v>
      </c>
      <c r="C29" s="143">
        <v>0</v>
      </c>
      <c r="D29" s="136" t="s">
        <v>490</v>
      </c>
      <c r="E29" s="143">
        <f>C29</f>
        <v>0</v>
      </c>
      <c r="F29" s="136">
        <v>0</v>
      </c>
      <c r="G29" s="143">
        <v>0</v>
      </c>
      <c r="H29" s="143">
        <v>0</v>
      </c>
      <c r="I29" s="143" t="s">
        <v>490</v>
      </c>
      <c r="J29" s="143" t="s">
        <v>490</v>
      </c>
      <c r="K29" s="143" t="s">
        <v>490</v>
      </c>
      <c r="L29" s="143">
        <v>0</v>
      </c>
      <c r="M29" s="143" t="s">
        <v>490</v>
      </c>
      <c r="N29" s="143" t="s">
        <v>490</v>
      </c>
      <c r="O29" s="143" t="s">
        <v>490</v>
      </c>
      <c r="P29" s="143">
        <v>0</v>
      </c>
      <c r="Q29" s="143" t="s">
        <v>490</v>
      </c>
      <c r="R29" s="143" t="s">
        <v>490</v>
      </c>
      <c r="S29" s="143" t="s">
        <v>490</v>
      </c>
      <c r="T29" s="143">
        <v>0</v>
      </c>
      <c r="U29" s="143" t="s">
        <v>490</v>
      </c>
      <c r="V29" s="143" t="s">
        <v>490</v>
      </c>
      <c r="W29" s="143" t="s">
        <v>490</v>
      </c>
      <c r="X29" s="143">
        <v>0</v>
      </c>
      <c r="Y29" s="143" t="s">
        <v>490</v>
      </c>
      <c r="Z29" s="143" t="s">
        <v>490</v>
      </c>
      <c r="AA29" s="143" t="s">
        <v>490</v>
      </c>
      <c r="AB29" s="143">
        <f t="shared" si="1"/>
        <v>0</v>
      </c>
      <c r="AC29" s="136" t="s">
        <v>490</v>
      </c>
    </row>
    <row r="30" spans="1:29" s="141" customFormat="1" ht="63" customHeight="1" x14ac:dyDescent="0.2">
      <c r="A30" s="138" t="s">
        <v>21</v>
      </c>
      <c r="B30" s="139" t="s">
        <v>128</v>
      </c>
      <c r="C30" s="140">
        <f>C31+C32+C33+C34</f>
        <v>42.237989999999996</v>
      </c>
      <c r="D30" s="138" t="s">
        <v>490</v>
      </c>
      <c r="E30" s="140">
        <v>42.237989999999996</v>
      </c>
      <c r="F30" s="140">
        <v>40.563472000000012</v>
      </c>
      <c r="G30" s="140">
        <v>1.674518</v>
      </c>
      <c r="H30" s="140">
        <v>0</v>
      </c>
      <c r="I30" s="138" t="s">
        <v>490</v>
      </c>
      <c r="J30" s="138" t="s">
        <v>490</v>
      </c>
      <c r="K30" s="138" t="s">
        <v>490</v>
      </c>
      <c r="L30" s="140">
        <v>40.563472000000012</v>
      </c>
      <c r="M30" s="138" t="s">
        <v>490</v>
      </c>
      <c r="N30" s="138" t="s">
        <v>490</v>
      </c>
      <c r="O30" s="138" t="s">
        <v>490</v>
      </c>
      <c r="P30" s="140">
        <v>0</v>
      </c>
      <c r="Q30" s="138" t="s">
        <v>490</v>
      </c>
      <c r="R30" s="138" t="s">
        <v>490</v>
      </c>
      <c r="S30" s="138" t="s">
        <v>490</v>
      </c>
      <c r="T30" s="140">
        <v>0</v>
      </c>
      <c r="U30" s="138" t="s">
        <v>490</v>
      </c>
      <c r="V30" s="138" t="s">
        <v>490</v>
      </c>
      <c r="W30" s="138" t="s">
        <v>490</v>
      </c>
      <c r="X30" s="140">
        <v>0</v>
      </c>
      <c r="Y30" s="138" t="s">
        <v>490</v>
      </c>
      <c r="Z30" s="138" t="s">
        <v>490</v>
      </c>
      <c r="AA30" s="138" t="s">
        <v>490</v>
      </c>
      <c r="AB30" s="140">
        <f>AB31+AB32+AB33+AB34+AB35</f>
        <v>40.563471999999997</v>
      </c>
      <c r="AC30" s="138" t="s">
        <v>490</v>
      </c>
    </row>
    <row r="31" spans="1:29" ht="15" customHeight="1" x14ac:dyDescent="0.25">
      <c r="A31" s="138" t="s">
        <v>127</v>
      </c>
      <c r="B31" s="142" t="s">
        <v>126</v>
      </c>
      <c r="C31" s="143">
        <v>1.674518</v>
      </c>
      <c r="D31" s="136" t="s">
        <v>490</v>
      </c>
      <c r="E31" s="143">
        <f>C31/$C$30*$E$30</f>
        <v>1.674518</v>
      </c>
      <c r="F31" s="143">
        <f>E31-G31</f>
        <v>0</v>
      </c>
      <c r="G31" s="143">
        <f>G30</f>
        <v>1.674518</v>
      </c>
      <c r="H31" s="143">
        <f>$C31/$C$30*H$30</f>
        <v>0</v>
      </c>
      <c r="I31" s="136" t="s">
        <v>490</v>
      </c>
      <c r="J31" s="136" t="s">
        <v>490</v>
      </c>
      <c r="K31" s="136" t="s">
        <v>490</v>
      </c>
      <c r="L31" s="143">
        <f>F31-H31</f>
        <v>0</v>
      </c>
      <c r="M31" s="136" t="s">
        <v>490</v>
      </c>
      <c r="N31" s="136" t="s">
        <v>490</v>
      </c>
      <c r="O31" s="136" t="s">
        <v>490</v>
      </c>
      <c r="P31" s="143">
        <f>$C31/$C$30*P$30</f>
        <v>0</v>
      </c>
      <c r="Q31" s="136" t="s">
        <v>490</v>
      </c>
      <c r="R31" s="136" t="s">
        <v>490</v>
      </c>
      <c r="S31" s="136" t="s">
        <v>490</v>
      </c>
      <c r="T31" s="143">
        <f>$C31/$C$30*T$30</f>
        <v>0</v>
      </c>
      <c r="U31" s="136" t="s">
        <v>490</v>
      </c>
      <c r="V31" s="136" t="s">
        <v>490</v>
      </c>
      <c r="W31" s="136" t="s">
        <v>490</v>
      </c>
      <c r="X31" s="143">
        <f>$C31/$C$30*X$30</f>
        <v>0</v>
      </c>
      <c r="Y31" s="136" t="s">
        <v>490</v>
      </c>
      <c r="Z31" s="136" t="s">
        <v>490</v>
      </c>
      <c r="AA31" s="136" t="s">
        <v>490</v>
      </c>
      <c r="AB31" s="143">
        <f t="shared" si="1"/>
        <v>0</v>
      </c>
      <c r="AC31" s="136" t="s">
        <v>490</v>
      </c>
    </row>
    <row r="32" spans="1:29" ht="30.95" customHeight="1" x14ac:dyDescent="0.25">
      <c r="A32" s="138" t="s">
        <v>125</v>
      </c>
      <c r="B32" s="142" t="s">
        <v>124</v>
      </c>
      <c r="C32" s="143">
        <v>40.515790000000003</v>
      </c>
      <c r="D32" s="136" t="s">
        <v>490</v>
      </c>
      <c r="E32" s="143">
        <f>C32/$C$30*$E$30</f>
        <v>40.515790000000003</v>
      </c>
      <c r="F32" s="143">
        <f t="shared" ref="F32:F34" si="2">E32-G32</f>
        <v>40.515790000000003</v>
      </c>
      <c r="G32" s="143">
        <v>0</v>
      </c>
      <c r="H32" s="143">
        <f>$C32/$C$30*H$30</f>
        <v>0</v>
      </c>
      <c r="I32" s="136" t="s">
        <v>490</v>
      </c>
      <c r="J32" s="136" t="s">
        <v>490</v>
      </c>
      <c r="K32" s="136" t="s">
        <v>490</v>
      </c>
      <c r="L32" s="143">
        <f t="shared" ref="L32:L34" si="3">F32-H32</f>
        <v>40.515790000000003</v>
      </c>
      <c r="M32" s="136" t="s">
        <v>490</v>
      </c>
      <c r="N32" s="136" t="s">
        <v>490</v>
      </c>
      <c r="O32" s="136" t="s">
        <v>490</v>
      </c>
      <c r="P32" s="143">
        <f>$C32/$C$30*P$30</f>
        <v>0</v>
      </c>
      <c r="Q32" s="136" t="s">
        <v>490</v>
      </c>
      <c r="R32" s="136" t="s">
        <v>490</v>
      </c>
      <c r="S32" s="136" t="s">
        <v>490</v>
      </c>
      <c r="T32" s="143">
        <f>$C32/$C$30*T$30</f>
        <v>0</v>
      </c>
      <c r="U32" s="136" t="s">
        <v>490</v>
      </c>
      <c r="V32" s="136" t="s">
        <v>490</v>
      </c>
      <c r="W32" s="136" t="s">
        <v>490</v>
      </c>
      <c r="X32" s="143">
        <f>$C32/$C$30*X$30</f>
        <v>0</v>
      </c>
      <c r="Y32" s="136" t="s">
        <v>490</v>
      </c>
      <c r="Z32" s="136" t="s">
        <v>490</v>
      </c>
      <c r="AA32" s="136" t="s">
        <v>490</v>
      </c>
      <c r="AB32" s="143">
        <f t="shared" si="1"/>
        <v>40.515790000000003</v>
      </c>
      <c r="AC32" s="136" t="s">
        <v>490</v>
      </c>
    </row>
    <row r="33" spans="1:29" ht="15" customHeight="1" x14ac:dyDescent="0.25">
      <c r="A33" s="138" t="s">
        <v>123</v>
      </c>
      <c r="B33" s="142" t="s">
        <v>122</v>
      </c>
      <c r="C33" s="143">
        <v>0</v>
      </c>
      <c r="D33" s="136" t="s">
        <v>490</v>
      </c>
      <c r="E33" s="143">
        <f>C33/$C$30*$E$30</f>
        <v>0</v>
      </c>
      <c r="F33" s="143">
        <f t="shared" si="2"/>
        <v>0</v>
      </c>
      <c r="G33" s="143">
        <v>0</v>
      </c>
      <c r="H33" s="143">
        <f>$C33/$C$30*H$30</f>
        <v>0</v>
      </c>
      <c r="I33" s="136" t="s">
        <v>490</v>
      </c>
      <c r="J33" s="136" t="s">
        <v>490</v>
      </c>
      <c r="K33" s="136" t="s">
        <v>490</v>
      </c>
      <c r="L33" s="143">
        <f t="shared" si="3"/>
        <v>0</v>
      </c>
      <c r="M33" s="136" t="s">
        <v>490</v>
      </c>
      <c r="N33" s="136" t="s">
        <v>490</v>
      </c>
      <c r="O33" s="136" t="s">
        <v>490</v>
      </c>
      <c r="P33" s="143">
        <f>$C33/$C$30*P$30</f>
        <v>0</v>
      </c>
      <c r="Q33" s="136" t="s">
        <v>490</v>
      </c>
      <c r="R33" s="136" t="s">
        <v>490</v>
      </c>
      <c r="S33" s="136" t="s">
        <v>490</v>
      </c>
      <c r="T33" s="143">
        <f>$C33/$C$30*T$30</f>
        <v>0</v>
      </c>
      <c r="U33" s="136" t="s">
        <v>490</v>
      </c>
      <c r="V33" s="136" t="s">
        <v>490</v>
      </c>
      <c r="W33" s="136" t="s">
        <v>490</v>
      </c>
      <c r="X33" s="143">
        <f>$C33/$C$30*X$30</f>
        <v>0</v>
      </c>
      <c r="Y33" s="136" t="s">
        <v>490</v>
      </c>
      <c r="Z33" s="136" t="s">
        <v>490</v>
      </c>
      <c r="AA33" s="136" t="s">
        <v>490</v>
      </c>
      <c r="AB33" s="143">
        <f t="shared" si="1"/>
        <v>0</v>
      </c>
      <c r="AC33" s="136" t="s">
        <v>490</v>
      </c>
    </row>
    <row r="34" spans="1:29" ht="15" customHeight="1" x14ac:dyDescent="0.25">
      <c r="A34" s="138" t="s">
        <v>121</v>
      </c>
      <c r="B34" s="142" t="s">
        <v>120</v>
      </c>
      <c r="C34" s="143">
        <v>4.768199999999706E-2</v>
      </c>
      <c r="D34" s="136" t="s">
        <v>490</v>
      </c>
      <c r="E34" s="143">
        <f>E30-E33-E32-E31</f>
        <v>4.7681999999993785E-2</v>
      </c>
      <c r="F34" s="143">
        <f t="shared" si="2"/>
        <v>4.7681999999993785E-2</v>
      </c>
      <c r="G34" s="143">
        <v>0</v>
      </c>
      <c r="H34" s="143">
        <f>$C34/$C$30*H$30</f>
        <v>0</v>
      </c>
      <c r="I34" s="136" t="s">
        <v>490</v>
      </c>
      <c r="J34" s="136" t="s">
        <v>490</v>
      </c>
      <c r="K34" s="136" t="s">
        <v>490</v>
      </c>
      <c r="L34" s="143">
        <f t="shared" si="3"/>
        <v>4.7681999999993785E-2</v>
      </c>
      <c r="M34" s="136" t="s">
        <v>490</v>
      </c>
      <c r="N34" s="136" t="s">
        <v>490</v>
      </c>
      <c r="O34" s="136" t="s">
        <v>490</v>
      </c>
      <c r="P34" s="143">
        <f>$C34/$C$30*P$30</f>
        <v>0</v>
      </c>
      <c r="Q34" s="136" t="s">
        <v>490</v>
      </c>
      <c r="R34" s="136" t="s">
        <v>490</v>
      </c>
      <c r="S34" s="136" t="s">
        <v>490</v>
      </c>
      <c r="T34" s="143">
        <f>$C34/$C$30*T$30</f>
        <v>0</v>
      </c>
      <c r="U34" s="136" t="s">
        <v>490</v>
      </c>
      <c r="V34" s="136" t="s">
        <v>490</v>
      </c>
      <c r="W34" s="136" t="s">
        <v>490</v>
      </c>
      <c r="X34" s="143">
        <f>$C34/$C$30*X$30</f>
        <v>0</v>
      </c>
      <c r="Y34" s="136" t="s">
        <v>490</v>
      </c>
      <c r="Z34" s="136" t="s">
        <v>490</v>
      </c>
      <c r="AA34" s="136" t="s">
        <v>490</v>
      </c>
      <c r="AB34" s="143">
        <f t="shared" si="1"/>
        <v>4.7681999999993785E-2</v>
      </c>
      <c r="AC34" s="136" t="s">
        <v>490</v>
      </c>
    </row>
    <row r="35" spans="1:29" s="141" customFormat="1" ht="30.95" customHeight="1" x14ac:dyDescent="0.2">
      <c r="A35" s="138" t="s">
        <v>20</v>
      </c>
      <c r="B35" s="139" t="s">
        <v>537</v>
      </c>
      <c r="C35" s="138"/>
      <c r="D35" s="138"/>
      <c r="E35" s="138"/>
      <c r="F35" s="136"/>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row>
    <row r="36" spans="1:29" s="132" customFormat="1" ht="30.95" customHeight="1" x14ac:dyDescent="0.25">
      <c r="A36" s="138" t="s">
        <v>119</v>
      </c>
      <c r="B36" s="142" t="s">
        <v>118</v>
      </c>
      <c r="C36" s="136">
        <f>AB36</f>
        <v>0</v>
      </c>
      <c r="D36" s="136" t="s">
        <v>490</v>
      </c>
      <c r="E36" s="136">
        <f>C36</f>
        <v>0</v>
      </c>
      <c r="F36" s="136">
        <f>E36</f>
        <v>0</v>
      </c>
      <c r="G36" s="136" t="s">
        <v>520</v>
      </c>
      <c r="H36" s="136">
        <v>0</v>
      </c>
      <c r="I36" s="136" t="s">
        <v>490</v>
      </c>
      <c r="J36" s="136" t="s">
        <v>490</v>
      </c>
      <c r="K36" s="136" t="s">
        <v>490</v>
      </c>
      <c r="L36" s="136">
        <v>0</v>
      </c>
      <c r="M36" s="136" t="s">
        <v>490</v>
      </c>
      <c r="N36" s="136" t="s">
        <v>490</v>
      </c>
      <c r="O36" s="136" t="s">
        <v>490</v>
      </c>
      <c r="P36" s="136">
        <v>0</v>
      </c>
      <c r="Q36" s="136" t="s">
        <v>490</v>
      </c>
      <c r="R36" s="136" t="s">
        <v>490</v>
      </c>
      <c r="S36" s="136" t="s">
        <v>490</v>
      </c>
      <c r="T36" s="136">
        <v>0</v>
      </c>
      <c r="U36" s="136" t="s">
        <v>490</v>
      </c>
      <c r="V36" s="136" t="s">
        <v>490</v>
      </c>
      <c r="W36" s="136" t="s">
        <v>490</v>
      </c>
      <c r="X36" s="136">
        <v>0</v>
      </c>
      <c r="Y36" s="136" t="s">
        <v>490</v>
      </c>
      <c r="Z36" s="136" t="s">
        <v>490</v>
      </c>
      <c r="AA36" s="136" t="s">
        <v>490</v>
      </c>
      <c r="AB36" s="136">
        <f>H36+L36+P36+T36+X36</f>
        <v>0</v>
      </c>
      <c r="AC36" s="136" t="s">
        <v>490</v>
      </c>
    </row>
    <row r="37" spans="1:29" s="132" customFormat="1" ht="30.95" customHeight="1" x14ac:dyDescent="0.25">
      <c r="A37" s="138" t="s">
        <v>117</v>
      </c>
      <c r="B37" s="142" t="s">
        <v>107</v>
      </c>
      <c r="C37" s="136">
        <f t="shared" ref="C37:C68" si="4">AB37</f>
        <v>0</v>
      </c>
      <c r="D37" s="136" t="s">
        <v>490</v>
      </c>
      <c r="E37" s="136">
        <f t="shared" ref="E37:E43" si="5">C37</f>
        <v>0</v>
      </c>
      <c r="F37" s="136">
        <f t="shared" ref="F37:F43" si="6">E37</f>
        <v>0</v>
      </c>
      <c r="G37" s="136" t="s">
        <v>520</v>
      </c>
      <c r="H37" s="136">
        <v>0</v>
      </c>
      <c r="I37" s="136" t="s">
        <v>490</v>
      </c>
      <c r="J37" s="136" t="s">
        <v>490</v>
      </c>
      <c r="K37" s="136" t="s">
        <v>490</v>
      </c>
      <c r="L37" s="136">
        <v>0</v>
      </c>
      <c r="M37" s="136" t="s">
        <v>490</v>
      </c>
      <c r="N37" s="136" t="s">
        <v>490</v>
      </c>
      <c r="O37" s="136" t="s">
        <v>490</v>
      </c>
      <c r="P37" s="136">
        <v>0</v>
      </c>
      <c r="Q37" s="136" t="s">
        <v>490</v>
      </c>
      <c r="R37" s="136" t="s">
        <v>490</v>
      </c>
      <c r="S37" s="136" t="s">
        <v>490</v>
      </c>
      <c r="T37" s="136">
        <v>0</v>
      </c>
      <c r="U37" s="136" t="s">
        <v>490</v>
      </c>
      <c r="V37" s="136" t="s">
        <v>490</v>
      </c>
      <c r="W37" s="136" t="s">
        <v>490</v>
      </c>
      <c r="X37" s="136">
        <v>0</v>
      </c>
      <c r="Y37" s="136" t="s">
        <v>490</v>
      </c>
      <c r="Z37" s="136" t="s">
        <v>490</v>
      </c>
      <c r="AA37" s="136" t="s">
        <v>490</v>
      </c>
      <c r="AB37" s="136">
        <f>IFERROR(H37+L37+P37+T37+X37,)</f>
        <v>0</v>
      </c>
      <c r="AC37" s="136" t="s">
        <v>490</v>
      </c>
    </row>
    <row r="38" spans="1:29" s="132" customFormat="1" ht="15" customHeight="1" x14ac:dyDescent="0.25">
      <c r="A38" s="138" t="s">
        <v>116</v>
      </c>
      <c r="B38" s="142" t="s">
        <v>105</v>
      </c>
      <c r="C38" s="136">
        <f t="shared" si="4"/>
        <v>0</v>
      </c>
      <c r="D38" s="136" t="s">
        <v>490</v>
      </c>
      <c r="E38" s="136">
        <f t="shared" si="5"/>
        <v>0</v>
      </c>
      <c r="F38" s="136">
        <f t="shared" si="6"/>
        <v>0</v>
      </c>
      <c r="G38" s="136" t="s">
        <v>520</v>
      </c>
      <c r="H38" s="136">
        <v>0</v>
      </c>
      <c r="I38" s="136" t="s">
        <v>490</v>
      </c>
      <c r="J38" s="136" t="s">
        <v>490</v>
      </c>
      <c r="K38" s="136" t="s">
        <v>490</v>
      </c>
      <c r="L38" s="136">
        <v>0</v>
      </c>
      <c r="M38" s="136" t="s">
        <v>490</v>
      </c>
      <c r="N38" s="136" t="s">
        <v>490</v>
      </c>
      <c r="O38" s="136" t="s">
        <v>490</v>
      </c>
      <c r="P38" s="136">
        <v>0</v>
      </c>
      <c r="Q38" s="136" t="s">
        <v>490</v>
      </c>
      <c r="R38" s="136" t="s">
        <v>490</v>
      </c>
      <c r="S38" s="136" t="s">
        <v>490</v>
      </c>
      <c r="T38" s="136">
        <v>0</v>
      </c>
      <c r="U38" s="136" t="s">
        <v>490</v>
      </c>
      <c r="V38" s="136" t="s">
        <v>490</v>
      </c>
      <c r="W38" s="136" t="s">
        <v>490</v>
      </c>
      <c r="X38" s="136">
        <v>0</v>
      </c>
      <c r="Y38" s="136" t="s">
        <v>490</v>
      </c>
      <c r="Z38" s="136" t="s">
        <v>490</v>
      </c>
      <c r="AA38" s="136" t="s">
        <v>490</v>
      </c>
      <c r="AB38" s="136">
        <f t="shared" ref="AB38:AB60" si="7">H38+L38+P38+T38+X38</f>
        <v>0</v>
      </c>
      <c r="AC38" s="136" t="s">
        <v>490</v>
      </c>
    </row>
    <row r="39" spans="1:29" s="132" customFormat="1" ht="30.95" customHeight="1" x14ac:dyDescent="0.25">
      <c r="A39" s="138" t="s">
        <v>115</v>
      </c>
      <c r="B39" s="142" t="s">
        <v>103</v>
      </c>
      <c r="C39" s="136">
        <f t="shared" si="4"/>
        <v>0</v>
      </c>
      <c r="D39" s="136" t="s">
        <v>490</v>
      </c>
      <c r="E39" s="136">
        <f t="shared" si="5"/>
        <v>0</v>
      </c>
      <c r="F39" s="136">
        <f t="shared" si="6"/>
        <v>0</v>
      </c>
      <c r="G39" s="136" t="s">
        <v>520</v>
      </c>
      <c r="H39" s="136">
        <v>0</v>
      </c>
      <c r="I39" s="136" t="s">
        <v>490</v>
      </c>
      <c r="J39" s="136" t="s">
        <v>490</v>
      </c>
      <c r="K39" s="136" t="s">
        <v>490</v>
      </c>
      <c r="L39" s="136">
        <v>0</v>
      </c>
      <c r="M39" s="136" t="s">
        <v>490</v>
      </c>
      <c r="N39" s="136" t="s">
        <v>490</v>
      </c>
      <c r="O39" s="136" t="s">
        <v>490</v>
      </c>
      <c r="P39" s="136">
        <v>0</v>
      </c>
      <c r="Q39" s="136" t="s">
        <v>490</v>
      </c>
      <c r="R39" s="136" t="s">
        <v>490</v>
      </c>
      <c r="S39" s="136" t="s">
        <v>490</v>
      </c>
      <c r="T39" s="136">
        <v>0</v>
      </c>
      <c r="U39" s="136" t="s">
        <v>490</v>
      </c>
      <c r="V39" s="136" t="s">
        <v>490</v>
      </c>
      <c r="W39" s="136" t="s">
        <v>490</v>
      </c>
      <c r="X39" s="136">
        <v>0</v>
      </c>
      <c r="Y39" s="136" t="s">
        <v>490</v>
      </c>
      <c r="Z39" s="136" t="s">
        <v>490</v>
      </c>
      <c r="AA39" s="136" t="s">
        <v>490</v>
      </c>
      <c r="AB39" s="136">
        <f t="shared" si="7"/>
        <v>0</v>
      </c>
      <c r="AC39" s="136" t="s">
        <v>490</v>
      </c>
    </row>
    <row r="40" spans="1:29" s="132" customFormat="1" ht="30.95" customHeight="1" x14ac:dyDescent="0.25">
      <c r="A40" s="138" t="s">
        <v>114</v>
      </c>
      <c r="B40" s="142" t="s">
        <v>101</v>
      </c>
      <c r="C40" s="136">
        <f t="shared" si="4"/>
        <v>0</v>
      </c>
      <c r="D40" s="136" t="s">
        <v>490</v>
      </c>
      <c r="E40" s="136">
        <f t="shared" si="5"/>
        <v>0</v>
      </c>
      <c r="F40" s="136">
        <f t="shared" si="6"/>
        <v>0</v>
      </c>
      <c r="G40" s="136" t="s">
        <v>520</v>
      </c>
      <c r="H40" s="136">
        <v>0</v>
      </c>
      <c r="I40" s="136" t="s">
        <v>490</v>
      </c>
      <c r="J40" s="136" t="s">
        <v>490</v>
      </c>
      <c r="K40" s="136" t="s">
        <v>490</v>
      </c>
      <c r="L40" s="136">
        <v>0</v>
      </c>
      <c r="M40" s="136" t="s">
        <v>490</v>
      </c>
      <c r="N40" s="136" t="s">
        <v>490</v>
      </c>
      <c r="O40" s="136" t="s">
        <v>490</v>
      </c>
      <c r="P40" s="136">
        <v>0</v>
      </c>
      <c r="Q40" s="136" t="s">
        <v>490</v>
      </c>
      <c r="R40" s="136" t="s">
        <v>490</v>
      </c>
      <c r="S40" s="136" t="s">
        <v>490</v>
      </c>
      <c r="T40" s="136">
        <v>0</v>
      </c>
      <c r="U40" s="136" t="s">
        <v>490</v>
      </c>
      <c r="V40" s="136" t="s">
        <v>490</v>
      </c>
      <c r="W40" s="136" t="s">
        <v>490</v>
      </c>
      <c r="X40" s="136">
        <v>0</v>
      </c>
      <c r="Y40" s="136" t="s">
        <v>490</v>
      </c>
      <c r="Z40" s="136" t="s">
        <v>490</v>
      </c>
      <c r="AA40" s="136" t="s">
        <v>490</v>
      </c>
      <c r="AB40" s="136">
        <f t="shared" si="7"/>
        <v>0</v>
      </c>
      <c r="AC40" s="136" t="s">
        <v>490</v>
      </c>
    </row>
    <row r="41" spans="1:29" s="132" customFormat="1" ht="15" customHeight="1" x14ac:dyDescent="0.25">
      <c r="A41" s="138" t="s">
        <v>113</v>
      </c>
      <c r="B41" s="142" t="s">
        <v>99</v>
      </c>
      <c r="C41" s="136">
        <f t="shared" si="4"/>
        <v>4.181</v>
      </c>
      <c r="D41" s="136" t="s">
        <v>490</v>
      </c>
      <c r="E41" s="136">
        <f t="shared" si="5"/>
        <v>4.181</v>
      </c>
      <c r="F41" s="136">
        <f t="shared" si="6"/>
        <v>4.181</v>
      </c>
      <c r="G41" s="136" t="s">
        <v>520</v>
      </c>
      <c r="H41" s="136">
        <v>0</v>
      </c>
      <c r="I41" s="136" t="s">
        <v>490</v>
      </c>
      <c r="J41" s="136" t="s">
        <v>490</v>
      </c>
      <c r="K41" s="136" t="s">
        <v>490</v>
      </c>
      <c r="L41" s="136">
        <v>4.181</v>
      </c>
      <c r="M41" s="136" t="s">
        <v>490</v>
      </c>
      <c r="N41" s="136" t="s">
        <v>490</v>
      </c>
      <c r="O41" s="136" t="s">
        <v>490</v>
      </c>
      <c r="P41" s="136">
        <v>0</v>
      </c>
      <c r="Q41" s="136" t="s">
        <v>490</v>
      </c>
      <c r="R41" s="136" t="s">
        <v>490</v>
      </c>
      <c r="S41" s="136" t="s">
        <v>490</v>
      </c>
      <c r="T41" s="136">
        <v>0</v>
      </c>
      <c r="U41" s="136" t="s">
        <v>490</v>
      </c>
      <c r="V41" s="136" t="s">
        <v>490</v>
      </c>
      <c r="W41" s="136" t="s">
        <v>490</v>
      </c>
      <c r="X41" s="136">
        <v>0</v>
      </c>
      <c r="Y41" s="136" t="s">
        <v>490</v>
      </c>
      <c r="Z41" s="136" t="s">
        <v>490</v>
      </c>
      <c r="AA41" s="136" t="s">
        <v>490</v>
      </c>
      <c r="AB41" s="136">
        <f t="shared" si="7"/>
        <v>4.181</v>
      </c>
      <c r="AC41" s="136" t="s">
        <v>490</v>
      </c>
    </row>
    <row r="42" spans="1:29" s="132" customFormat="1" ht="15" customHeight="1" x14ac:dyDescent="0.25">
      <c r="A42" s="138" t="s">
        <v>112</v>
      </c>
      <c r="B42" s="142" t="s">
        <v>538</v>
      </c>
      <c r="C42" s="136">
        <f t="shared" si="4"/>
        <v>0</v>
      </c>
      <c r="D42" s="136" t="s">
        <v>490</v>
      </c>
      <c r="E42" s="136">
        <f t="shared" si="5"/>
        <v>0</v>
      </c>
      <c r="F42" s="136">
        <f t="shared" si="6"/>
        <v>0</v>
      </c>
      <c r="G42" s="136" t="s">
        <v>520</v>
      </c>
      <c r="H42" s="136">
        <v>0</v>
      </c>
      <c r="I42" s="136" t="s">
        <v>490</v>
      </c>
      <c r="J42" s="136" t="s">
        <v>490</v>
      </c>
      <c r="K42" s="136" t="s">
        <v>490</v>
      </c>
      <c r="L42" s="136">
        <v>0</v>
      </c>
      <c r="M42" s="136" t="s">
        <v>490</v>
      </c>
      <c r="N42" s="136" t="s">
        <v>490</v>
      </c>
      <c r="O42" s="136" t="s">
        <v>490</v>
      </c>
      <c r="P42" s="136">
        <v>0</v>
      </c>
      <c r="Q42" s="136" t="s">
        <v>490</v>
      </c>
      <c r="R42" s="136" t="s">
        <v>490</v>
      </c>
      <c r="S42" s="136" t="s">
        <v>490</v>
      </c>
      <c r="T42" s="136">
        <v>0</v>
      </c>
      <c r="U42" s="136" t="s">
        <v>490</v>
      </c>
      <c r="V42" s="136" t="s">
        <v>490</v>
      </c>
      <c r="W42" s="136" t="s">
        <v>490</v>
      </c>
      <c r="X42" s="136">
        <v>0</v>
      </c>
      <c r="Y42" s="136" t="s">
        <v>490</v>
      </c>
      <c r="Z42" s="136" t="s">
        <v>490</v>
      </c>
      <c r="AA42" s="136" t="s">
        <v>490</v>
      </c>
      <c r="AB42" s="136">
        <f>IFERROR(H42+L42+P42+T42+X42,)</f>
        <v>0</v>
      </c>
      <c r="AC42" s="136" t="s">
        <v>490</v>
      </c>
    </row>
    <row r="43" spans="1:29" s="132" customFormat="1" ht="15" customHeight="1" x14ac:dyDescent="0.25">
      <c r="A43" s="144" t="s">
        <v>539</v>
      </c>
      <c r="B43" s="142" t="s">
        <v>540</v>
      </c>
      <c r="C43" s="136">
        <f t="shared" si="4"/>
        <v>0</v>
      </c>
      <c r="D43" s="136" t="s">
        <v>490</v>
      </c>
      <c r="E43" s="136">
        <f t="shared" si="5"/>
        <v>0</v>
      </c>
      <c r="F43" s="136">
        <f t="shared" si="6"/>
        <v>0</v>
      </c>
      <c r="G43" s="136" t="s">
        <v>520</v>
      </c>
      <c r="H43" s="136">
        <v>0</v>
      </c>
      <c r="I43" s="136" t="s">
        <v>490</v>
      </c>
      <c r="J43" s="136" t="s">
        <v>490</v>
      </c>
      <c r="K43" s="136" t="s">
        <v>490</v>
      </c>
      <c r="L43" s="136">
        <v>0</v>
      </c>
      <c r="M43" s="136" t="s">
        <v>490</v>
      </c>
      <c r="N43" s="136" t="s">
        <v>490</v>
      </c>
      <c r="O43" s="136" t="s">
        <v>490</v>
      </c>
      <c r="P43" s="136">
        <v>0</v>
      </c>
      <c r="Q43" s="136" t="s">
        <v>490</v>
      </c>
      <c r="R43" s="136" t="s">
        <v>490</v>
      </c>
      <c r="S43" s="136" t="s">
        <v>490</v>
      </c>
      <c r="T43" s="136">
        <v>0</v>
      </c>
      <c r="U43" s="136" t="s">
        <v>490</v>
      </c>
      <c r="V43" s="136" t="s">
        <v>490</v>
      </c>
      <c r="W43" s="136" t="s">
        <v>490</v>
      </c>
      <c r="X43" s="136">
        <v>0</v>
      </c>
      <c r="Y43" s="136" t="s">
        <v>490</v>
      </c>
      <c r="Z43" s="136" t="s">
        <v>490</v>
      </c>
      <c r="AA43" s="136" t="s">
        <v>490</v>
      </c>
      <c r="AB43" s="136">
        <f>IFERROR(H43+L43+P43+T43+X43,)</f>
        <v>0</v>
      </c>
      <c r="AC43" s="136" t="s">
        <v>490</v>
      </c>
    </row>
    <row r="44" spans="1:29" ht="30.95" customHeight="1" x14ac:dyDescent="0.25">
      <c r="A44" s="138" t="s">
        <v>19</v>
      </c>
      <c r="B44" s="139" t="s">
        <v>111</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row>
    <row r="45" spans="1:29" s="132" customFormat="1" ht="15" customHeight="1" x14ac:dyDescent="0.25">
      <c r="A45" s="138" t="s">
        <v>110</v>
      </c>
      <c r="B45" s="142" t="s">
        <v>109</v>
      </c>
      <c r="C45" s="136">
        <f t="shared" si="4"/>
        <v>0</v>
      </c>
      <c r="D45" s="136" t="s">
        <v>490</v>
      </c>
      <c r="E45" s="136">
        <f>C45</f>
        <v>0</v>
      </c>
      <c r="F45" s="136">
        <f>E45</f>
        <v>0</v>
      </c>
      <c r="G45" s="136" t="s">
        <v>520</v>
      </c>
      <c r="H45" s="136">
        <v>0</v>
      </c>
      <c r="I45" s="136" t="s">
        <v>490</v>
      </c>
      <c r="J45" s="136" t="s">
        <v>490</v>
      </c>
      <c r="K45" s="136" t="s">
        <v>490</v>
      </c>
      <c r="L45" s="136">
        <v>0</v>
      </c>
      <c r="M45" s="136" t="s">
        <v>490</v>
      </c>
      <c r="N45" s="136" t="s">
        <v>490</v>
      </c>
      <c r="O45" s="136" t="s">
        <v>490</v>
      </c>
      <c r="P45" s="136">
        <v>0</v>
      </c>
      <c r="Q45" s="136" t="s">
        <v>490</v>
      </c>
      <c r="R45" s="136" t="s">
        <v>490</v>
      </c>
      <c r="S45" s="136" t="s">
        <v>490</v>
      </c>
      <c r="T45" s="136">
        <v>0</v>
      </c>
      <c r="U45" s="136" t="s">
        <v>490</v>
      </c>
      <c r="V45" s="136" t="s">
        <v>490</v>
      </c>
      <c r="W45" s="136" t="s">
        <v>490</v>
      </c>
      <c r="X45" s="136">
        <v>0</v>
      </c>
      <c r="Y45" s="136" t="s">
        <v>490</v>
      </c>
      <c r="Z45" s="136" t="s">
        <v>490</v>
      </c>
      <c r="AA45" s="136" t="s">
        <v>490</v>
      </c>
      <c r="AB45" s="136">
        <f t="shared" si="7"/>
        <v>0</v>
      </c>
      <c r="AC45" s="136" t="s">
        <v>490</v>
      </c>
    </row>
    <row r="46" spans="1:29" s="132" customFormat="1" ht="30.95" customHeight="1" x14ac:dyDescent="0.25">
      <c r="A46" s="138" t="s">
        <v>108</v>
      </c>
      <c r="B46" s="142" t="s">
        <v>107</v>
      </c>
      <c r="C46" s="136">
        <f t="shared" si="4"/>
        <v>0</v>
      </c>
      <c r="D46" s="136" t="s">
        <v>490</v>
      </c>
      <c r="E46" s="136">
        <f t="shared" ref="E46:E52" si="8">C46</f>
        <v>0</v>
      </c>
      <c r="F46" s="136">
        <f t="shared" ref="F46:F52" si="9">E46</f>
        <v>0</v>
      </c>
      <c r="G46" s="136" t="s">
        <v>520</v>
      </c>
      <c r="H46" s="136">
        <v>0</v>
      </c>
      <c r="I46" s="136" t="s">
        <v>490</v>
      </c>
      <c r="J46" s="136" t="s">
        <v>490</v>
      </c>
      <c r="K46" s="136" t="s">
        <v>490</v>
      </c>
      <c r="L46" s="136">
        <v>0</v>
      </c>
      <c r="M46" s="136" t="s">
        <v>490</v>
      </c>
      <c r="N46" s="136" t="s">
        <v>490</v>
      </c>
      <c r="O46" s="136" t="s">
        <v>490</v>
      </c>
      <c r="P46" s="136">
        <v>0</v>
      </c>
      <c r="Q46" s="136" t="s">
        <v>490</v>
      </c>
      <c r="R46" s="136" t="s">
        <v>490</v>
      </c>
      <c r="S46" s="136" t="s">
        <v>490</v>
      </c>
      <c r="T46" s="136">
        <v>0</v>
      </c>
      <c r="U46" s="136" t="s">
        <v>490</v>
      </c>
      <c r="V46" s="136" t="s">
        <v>490</v>
      </c>
      <c r="W46" s="136" t="s">
        <v>490</v>
      </c>
      <c r="X46" s="136">
        <v>0</v>
      </c>
      <c r="Y46" s="136" t="s">
        <v>490</v>
      </c>
      <c r="Z46" s="136" t="s">
        <v>490</v>
      </c>
      <c r="AA46" s="136" t="s">
        <v>490</v>
      </c>
      <c r="AB46" s="136">
        <f t="shared" si="7"/>
        <v>0</v>
      </c>
      <c r="AC46" s="136" t="s">
        <v>490</v>
      </c>
    </row>
    <row r="47" spans="1:29" s="132" customFormat="1" ht="15" customHeight="1" x14ac:dyDescent="0.25">
      <c r="A47" s="138" t="s">
        <v>106</v>
      </c>
      <c r="B47" s="142" t="s">
        <v>105</v>
      </c>
      <c r="C47" s="136">
        <f t="shared" si="4"/>
        <v>0</v>
      </c>
      <c r="D47" s="136" t="s">
        <v>490</v>
      </c>
      <c r="E47" s="136">
        <f t="shared" si="8"/>
        <v>0</v>
      </c>
      <c r="F47" s="136">
        <f t="shared" si="9"/>
        <v>0</v>
      </c>
      <c r="G47" s="136" t="s">
        <v>520</v>
      </c>
      <c r="H47" s="136">
        <v>0</v>
      </c>
      <c r="I47" s="136" t="s">
        <v>490</v>
      </c>
      <c r="J47" s="136" t="s">
        <v>490</v>
      </c>
      <c r="K47" s="136" t="s">
        <v>490</v>
      </c>
      <c r="L47" s="136">
        <v>0</v>
      </c>
      <c r="M47" s="136" t="s">
        <v>490</v>
      </c>
      <c r="N47" s="136" t="s">
        <v>490</v>
      </c>
      <c r="O47" s="136" t="s">
        <v>490</v>
      </c>
      <c r="P47" s="136">
        <v>0</v>
      </c>
      <c r="Q47" s="136" t="s">
        <v>490</v>
      </c>
      <c r="R47" s="136" t="s">
        <v>490</v>
      </c>
      <c r="S47" s="136" t="s">
        <v>490</v>
      </c>
      <c r="T47" s="136">
        <v>0</v>
      </c>
      <c r="U47" s="136" t="s">
        <v>490</v>
      </c>
      <c r="V47" s="136" t="s">
        <v>490</v>
      </c>
      <c r="W47" s="136" t="s">
        <v>490</v>
      </c>
      <c r="X47" s="136">
        <v>0</v>
      </c>
      <c r="Y47" s="136" t="s">
        <v>490</v>
      </c>
      <c r="Z47" s="136" t="s">
        <v>490</v>
      </c>
      <c r="AA47" s="136" t="s">
        <v>490</v>
      </c>
      <c r="AB47" s="136">
        <f t="shared" si="7"/>
        <v>0</v>
      </c>
      <c r="AC47" s="136" t="s">
        <v>490</v>
      </c>
    </row>
    <row r="48" spans="1:29" s="132" customFormat="1" ht="30.95" customHeight="1" x14ac:dyDescent="0.25">
      <c r="A48" s="138" t="s">
        <v>104</v>
      </c>
      <c r="B48" s="142" t="s">
        <v>103</v>
      </c>
      <c r="C48" s="136">
        <f t="shared" si="4"/>
        <v>0</v>
      </c>
      <c r="D48" s="136" t="s">
        <v>490</v>
      </c>
      <c r="E48" s="136">
        <f t="shared" si="8"/>
        <v>0</v>
      </c>
      <c r="F48" s="136">
        <f t="shared" si="9"/>
        <v>0</v>
      </c>
      <c r="G48" s="136" t="s">
        <v>520</v>
      </c>
      <c r="H48" s="136">
        <v>0</v>
      </c>
      <c r="I48" s="136" t="s">
        <v>490</v>
      </c>
      <c r="J48" s="136" t="s">
        <v>490</v>
      </c>
      <c r="K48" s="136" t="s">
        <v>490</v>
      </c>
      <c r="L48" s="136">
        <v>0</v>
      </c>
      <c r="M48" s="136" t="s">
        <v>490</v>
      </c>
      <c r="N48" s="136" t="s">
        <v>490</v>
      </c>
      <c r="O48" s="136" t="s">
        <v>490</v>
      </c>
      <c r="P48" s="136">
        <v>0</v>
      </c>
      <c r="Q48" s="136" t="s">
        <v>490</v>
      </c>
      <c r="R48" s="136" t="s">
        <v>490</v>
      </c>
      <c r="S48" s="136" t="s">
        <v>490</v>
      </c>
      <c r="T48" s="136">
        <v>0</v>
      </c>
      <c r="U48" s="136" t="s">
        <v>490</v>
      </c>
      <c r="V48" s="136" t="s">
        <v>490</v>
      </c>
      <c r="W48" s="136" t="s">
        <v>490</v>
      </c>
      <c r="X48" s="136">
        <v>0</v>
      </c>
      <c r="Y48" s="136" t="s">
        <v>490</v>
      </c>
      <c r="Z48" s="136" t="s">
        <v>490</v>
      </c>
      <c r="AA48" s="136" t="s">
        <v>490</v>
      </c>
      <c r="AB48" s="136">
        <f t="shared" si="7"/>
        <v>0</v>
      </c>
      <c r="AC48" s="136" t="s">
        <v>490</v>
      </c>
    </row>
    <row r="49" spans="1:29" s="132" customFormat="1" ht="30.95" customHeight="1" x14ac:dyDescent="0.25">
      <c r="A49" s="138" t="s">
        <v>102</v>
      </c>
      <c r="B49" s="142" t="s">
        <v>101</v>
      </c>
      <c r="C49" s="136">
        <f t="shared" si="4"/>
        <v>0</v>
      </c>
      <c r="D49" s="136" t="s">
        <v>490</v>
      </c>
      <c r="E49" s="136">
        <f t="shared" si="8"/>
        <v>0</v>
      </c>
      <c r="F49" s="136">
        <f t="shared" si="9"/>
        <v>0</v>
      </c>
      <c r="G49" s="136" t="s">
        <v>520</v>
      </c>
      <c r="H49" s="136">
        <v>0</v>
      </c>
      <c r="I49" s="136" t="s">
        <v>490</v>
      </c>
      <c r="J49" s="136" t="s">
        <v>490</v>
      </c>
      <c r="K49" s="136" t="s">
        <v>490</v>
      </c>
      <c r="L49" s="136">
        <v>0</v>
      </c>
      <c r="M49" s="136" t="s">
        <v>490</v>
      </c>
      <c r="N49" s="136" t="s">
        <v>490</v>
      </c>
      <c r="O49" s="136" t="s">
        <v>490</v>
      </c>
      <c r="P49" s="136">
        <v>0</v>
      </c>
      <c r="Q49" s="136" t="s">
        <v>490</v>
      </c>
      <c r="R49" s="136" t="s">
        <v>490</v>
      </c>
      <c r="S49" s="136" t="s">
        <v>490</v>
      </c>
      <c r="T49" s="136">
        <v>0</v>
      </c>
      <c r="U49" s="136" t="s">
        <v>490</v>
      </c>
      <c r="V49" s="136" t="s">
        <v>490</v>
      </c>
      <c r="W49" s="136" t="s">
        <v>490</v>
      </c>
      <c r="X49" s="136">
        <v>0</v>
      </c>
      <c r="Y49" s="136" t="s">
        <v>490</v>
      </c>
      <c r="Z49" s="136" t="s">
        <v>490</v>
      </c>
      <c r="AA49" s="136" t="s">
        <v>490</v>
      </c>
      <c r="AB49" s="136">
        <f t="shared" si="7"/>
        <v>0</v>
      </c>
      <c r="AC49" s="136" t="s">
        <v>490</v>
      </c>
    </row>
    <row r="50" spans="1:29" s="132" customFormat="1" ht="15" customHeight="1" x14ac:dyDescent="0.25">
      <c r="A50" s="138" t="s">
        <v>100</v>
      </c>
      <c r="B50" s="142" t="s">
        <v>99</v>
      </c>
      <c r="C50" s="136">
        <f t="shared" si="4"/>
        <v>4.181</v>
      </c>
      <c r="D50" s="136" t="s">
        <v>490</v>
      </c>
      <c r="E50" s="136">
        <f t="shared" si="8"/>
        <v>4.181</v>
      </c>
      <c r="F50" s="136">
        <f t="shared" si="9"/>
        <v>4.181</v>
      </c>
      <c r="G50" s="136" t="s">
        <v>520</v>
      </c>
      <c r="H50" s="136">
        <v>0</v>
      </c>
      <c r="I50" s="136" t="s">
        <v>490</v>
      </c>
      <c r="J50" s="136" t="s">
        <v>490</v>
      </c>
      <c r="K50" s="136" t="s">
        <v>490</v>
      </c>
      <c r="L50" s="136">
        <v>4.181</v>
      </c>
      <c r="M50" s="136" t="s">
        <v>490</v>
      </c>
      <c r="N50" s="136" t="s">
        <v>490</v>
      </c>
      <c r="O50" s="136" t="s">
        <v>490</v>
      </c>
      <c r="P50" s="136">
        <v>0</v>
      </c>
      <c r="Q50" s="136" t="s">
        <v>490</v>
      </c>
      <c r="R50" s="136" t="s">
        <v>490</v>
      </c>
      <c r="S50" s="136" t="s">
        <v>490</v>
      </c>
      <c r="T50" s="136">
        <v>0</v>
      </c>
      <c r="U50" s="136" t="s">
        <v>490</v>
      </c>
      <c r="V50" s="136" t="s">
        <v>490</v>
      </c>
      <c r="W50" s="136" t="s">
        <v>490</v>
      </c>
      <c r="X50" s="136">
        <v>0</v>
      </c>
      <c r="Y50" s="136" t="s">
        <v>490</v>
      </c>
      <c r="Z50" s="136" t="s">
        <v>490</v>
      </c>
      <c r="AA50" s="136" t="s">
        <v>490</v>
      </c>
      <c r="AB50" s="136">
        <f t="shared" si="7"/>
        <v>4.181</v>
      </c>
      <c r="AC50" s="136" t="s">
        <v>490</v>
      </c>
    </row>
    <row r="51" spans="1:29" s="132" customFormat="1" ht="15" customHeight="1" x14ac:dyDescent="0.25">
      <c r="A51" s="138" t="s">
        <v>98</v>
      </c>
      <c r="B51" s="142" t="s">
        <v>538</v>
      </c>
      <c r="C51" s="136">
        <f t="shared" si="4"/>
        <v>0</v>
      </c>
      <c r="D51" s="136" t="s">
        <v>490</v>
      </c>
      <c r="E51" s="136">
        <f t="shared" si="8"/>
        <v>0</v>
      </c>
      <c r="F51" s="136">
        <f t="shared" si="9"/>
        <v>0</v>
      </c>
      <c r="G51" s="136" t="s">
        <v>520</v>
      </c>
      <c r="H51" s="136">
        <v>0</v>
      </c>
      <c r="I51" s="136" t="s">
        <v>490</v>
      </c>
      <c r="J51" s="136" t="s">
        <v>490</v>
      </c>
      <c r="K51" s="136" t="s">
        <v>490</v>
      </c>
      <c r="L51" s="136">
        <v>0</v>
      </c>
      <c r="M51" s="136" t="s">
        <v>490</v>
      </c>
      <c r="N51" s="136" t="s">
        <v>490</v>
      </c>
      <c r="O51" s="136" t="s">
        <v>490</v>
      </c>
      <c r="P51" s="136">
        <v>0</v>
      </c>
      <c r="Q51" s="136" t="s">
        <v>490</v>
      </c>
      <c r="R51" s="136" t="s">
        <v>490</v>
      </c>
      <c r="S51" s="136" t="s">
        <v>490</v>
      </c>
      <c r="T51" s="136">
        <v>0</v>
      </c>
      <c r="U51" s="136" t="s">
        <v>490</v>
      </c>
      <c r="V51" s="136" t="s">
        <v>490</v>
      </c>
      <c r="W51" s="136" t="s">
        <v>490</v>
      </c>
      <c r="X51" s="136">
        <v>0</v>
      </c>
      <c r="Y51" s="136" t="s">
        <v>490</v>
      </c>
      <c r="Z51" s="136" t="s">
        <v>490</v>
      </c>
      <c r="AA51" s="136" t="s">
        <v>490</v>
      </c>
      <c r="AB51" s="136">
        <f t="shared" si="7"/>
        <v>0</v>
      </c>
      <c r="AC51" s="136" t="s">
        <v>490</v>
      </c>
    </row>
    <row r="52" spans="1:29" s="132" customFormat="1" ht="15" customHeight="1" x14ac:dyDescent="0.25">
      <c r="A52" s="144" t="s">
        <v>541</v>
      </c>
      <c r="B52" s="142" t="s">
        <v>540</v>
      </c>
      <c r="C52" s="136">
        <f t="shared" si="4"/>
        <v>0</v>
      </c>
      <c r="D52" s="136" t="s">
        <v>490</v>
      </c>
      <c r="E52" s="136">
        <f t="shared" si="8"/>
        <v>0</v>
      </c>
      <c r="F52" s="136">
        <f t="shared" si="9"/>
        <v>0</v>
      </c>
      <c r="G52" s="136" t="s">
        <v>520</v>
      </c>
      <c r="H52" s="136">
        <v>0</v>
      </c>
      <c r="I52" s="136" t="s">
        <v>490</v>
      </c>
      <c r="J52" s="136" t="s">
        <v>490</v>
      </c>
      <c r="K52" s="136" t="s">
        <v>490</v>
      </c>
      <c r="L52" s="136">
        <v>0</v>
      </c>
      <c r="M52" s="136" t="s">
        <v>490</v>
      </c>
      <c r="N52" s="136" t="s">
        <v>490</v>
      </c>
      <c r="O52" s="136" t="s">
        <v>490</v>
      </c>
      <c r="P52" s="136">
        <v>0</v>
      </c>
      <c r="Q52" s="136" t="s">
        <v>490</v>
      </c>
      <c r="R52" s="136" t="s">
        <v>490</v>
      </c>
      <c r="S52" s="136" t="s">
        <v>490</v>
      </c>
      <c r="T52" s="136">
        <v>0</v>
      </c>
      <c r="U52" s="136" t="s">
        <v>490</v>
      </c>
      <c r="V52" s="136" t="s">
        <v>490</v>
      </c>
      <c r="W52" s="136" t="s">
        <v>490</v>
      </c>
      <c r="X52" s="136">
        <v>0</v>
      </c>
      <c r="Y52" s="136" t="s">
        <v>490</v>
      </c>
      <c r="Z52" s="136" t="s">
        <v>490</v>
      </c>
      <c r="AA52" s="136" t="s">
        <v>490</v>
      </c>
      <c r="AB52" s="136">
        <f t="shared" si="7"/>
        <v>0</v>
      </c>
      <c r="AC52" s="136" t="s">
        <v>490</v>
      </c>
    </row>
    <row r="53" spans="1:29" ht="30.95" customHeight="1" x14ac:dyDescent="0.25">
      <c r="A53" s="138" t="s">
        <v>17</v>
      </c>
      <c r="B53" s="139" t="s">
        <v>97</v>
      </c>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row>
    <row r="54" spans="1:29" ht="15" customHeight="1" x14ac:dyDescent="0.25">
      <c r="A54" s="138" t="s">
        <v>96</v>
      </c>
      <c r="B54" s="142" t="s">
        <v>95</v>
      </c>
      <c r="C54" s="143">
        <f t="shared" si="4"/>
        <v>42.237990000000003</v>
      </c>
      <c r="D54" s="143" t="s">
        <v>490</v>
      </c>
      <c r="E54" s="143">
        <f>C54</f>
        <v>42.237990000000003</v>
      </c>
      <c r="F54" s="143">
        <f>E54</f>
        <v>42.237990000000003</v>
      </c>
      <c r="G54" s="143" t="s">
        <v>520</v>
      </c>
      <c r="H54" s="143">
        <v>0</v>
      </c>
      <c r="I54" s="143" t="s">
        <v>490</v>
      </c>
      <c r="J54" s="143" t="s">
        <v>490</v>
      </c>
      <c r="K54" s="143" t="s">
        <v>490</v>
      </c>
      <c r="L54" s="143">
        <v>42.237990000000003</v>
      </c>
      <c r="M54" s="143" t="s">
        <v>490</v>
      </c>
      <c r="N54" s="143" t="s">
        <v>490</v>
      </c>
      <c r="O54" s="143" t="s">
        <v>490</v>
      </c>
      <c r="P54" s="143">
        <v>0</v>
      </c>
      <c r="Q54" s="143" t="s">
        <v>490</v>
      </c>
      <c r="R54" s="143" t="s">
        <v>490</v>
      </c>
      <c r="S54" s="143" t="s">
        <v>490</v>
      </c>
      <c r="T54" s="143">
        <v>0</v>
      </c>
      <c r="U54" s="143" t="s">
        <v>490</v>
      </c>
      <c r="V54" s="143" t="s">
        <v>490</v>
      </c>
      <c r="W54" s="143" t="s">
        <v>490</v>
      </c>
      <c r="X54" s="143">
        <v>0</v>
      </c>
      <c r="Y54" s="143" t="s">
        <v>490</v>
      </c>
      <c r="Z54" s="143" t="s">
        <v>490</v>
      </c>
      <c r="AA54" s="143" t="s">
        <v>490</v>
      </c>
      <c r="AB54" s="143">
        <f t="shared" si="7"/>
        <v>42.237990000000003</v>
      </c>
      <c r="AC54" s="136" t="s">
        <v>490</v>
      </c>
    </row>
    <row r="55" spans="1:29" s="132" customFormat="1" ht="15" customHeight="1" x14ac:dyDescent="0.25">
      <c r="A55" s="138" t="s">
        <v>94</v>
      </c>
      <c r="B55" s="142" t="s">
        <v>88</v>
      </c>
      <c r="C55" s="136">
        <f t="shared" si="4"/>
        <v>0</v>
      </c>
      <c r="D55" s="136" t="s">
        <v>490</v>
      </c>
      <c r="E55" s="136">
        <f t="shared" ref="E55:E61" si="10">C55</f>
        <v>0</v>
      </c>
      <c r="F55" s="136">
        <f t="shared" ref="F55:F61" si="11">E55</f>
        <v>0</v>
      </c>
      <c r="G55" s="136" t="s">
        <v>520</v>
      </c>
      <c r="H55" s="136">
        <f>H45</f>
        <v>0</v>
      </c>
      <c r="I55" s="136" t="s">
        <v>490</v>
      </c>
      <c r="J55" s="136" t="s">
        <v>490</v>
      </c>
      <c r="K55" s="136" t="s">
        <v>490</v>
      </c>
      <c r="L55" s="136">
        <f>L45</f>
        <v>0</v>
      </c>
      <c r="M55" s="136" t="s">
        <v>490</v>
      </c>
      <c r="N55" s="136" t="s">
        <v>490</v>
      </c>
      <c r="O55" s="136" t="s">
        <v>490</v>
      </c>
      <c r="P55" s="136">
        <f>P45</f>
        <v>0</v>
      </c>
      <c r="Q55" s="136" t="s">
        <v>490</v>
      </c>
      <c r="R55" s="136" t="s">
        <v>490</v>
      </c>
      <c r="S55" s="136" t="s">
        <v>490</v>
      </c>
      <c r="T55" s="136">
        <f>T45</f>
        <v>0</v>
      </c>
      <c r="U55" s="136" t="s">
        <v>490</v>
      </c>
      <c r="V55" s="136" t="s">
        <v>490</v>
      </c>
      <c r="W55" s="136" t="s">
        <v>490</v>
      </c>
      <c r="X55" s="136">
        <f>X45</f>
        <v>0</v>
      </c>
      <c r="Y55" s="136" t="s">
        <v>490</v>
      </c>
      <c r="Z55" s="136" t="s">
        <v>490</v>
      </c>
      <c r="AA55" s="136" t="s">
        <v>490</v>
      </c>
      <c r="AB55" s="136">
        <f t="shared" si="7"/>
        <v>0</v>
      </c>
      <c r="AC55" s="136" t="s">
        <v>490</v>
      </c>
    </row>
    <row r="56" spans="1:29" s="132" customFormat="1" ht="15" customHeight="1" x14ac:dyDescent="0.25">
      <c r="A56" s="138" t="s">
        <v>93</v>
      </c>
      <c r="B56" s="142" t="s">
        <v>87</v>
      </c>
      <c r="C56" s="136">
        <f t="shared" si="4"/>
        <v>0</v>
      </c>
      <c r="D56" s="136" t="s">
        <v>490</v>
      </c>
      <c r="E56" s="136">
        <f t="shared" si="10"/>
        <v>0</v>
      </c>
      <c r="F56" s="136">
        <f t="shared" si="11"/>
        <v>0</v>
      </c>
      <c r="G56" s="136" t="s">
        <v>520</v>
      </c>
      <c r="H56" s="136">
        <f>H46</f>
        <v>0</v>
      </c>
      <c r="I56" s="136" t="s">
        <v>490</v>
      </c>
      <c r="J56" s="136" t="s">
        <v>490</v>
      </c>
      <c r="K56" s="136" t="s">
        <v>490</v>
      </c>
      <c r="L56" s="136">
        <f>L46</f>
        <v>0</v>
      </c>
      <c r="M56" s="136" t="s">
        <v>490</v>
      </c>
      <c r="N56" s="136" t="s">
        <v>490</v>
      </c>
      <c r="O56" s="136" t="s">
        <v>490</v>
      </c>
      <c r="P56" s="136">
        <f>P46</f>
        <v>0</v>
      </c>
      <c r="Q56" s="136" t="s">
        <v>490</v>
      </c>
      <c r="R56" s="136" t="s">
        <v>490</v>
      </c>
      <c r="S56" s="136" t="s">
        <v>490</v>
      </c>
      <c r="T56" s="136">
        <f>T46</f>
        <v>0</v>
      </c>
      <c r="U56" s="136" t="s">
        <v>490</v>
      </c>
      <c r="V56" s="136" t="s">
        <v>490</v>
      </c>
      <c r="W56" s="136" t="s">
        <v>490</v>
      </c>
      <c r="X56" s="136">
        <f>X46</f>
        <v>0</v>
      </c>
      <c r="Y56" s="136" t="s">
        <v>490</v>
      </c>
      <c r="Z56" s="136" t="s">
        <v>490</v>
      </c>
      <c r="AA56" s="136" t="s">
        <v>490</v>
      </c>
      <c r="AB56" s="136">
        <f t="shared" si="7"/>
        <v>0</v>
      </c>
      <c r="AC56" s="136" t="s">
        <v>490</v>
      </c>
    </row>
    <row r="57" spans="1:29" s="132" customFormat="1" ht="15" customHeight="1" x14ac:dyDescent="0.25">
      <c r="A57" s="138" t="s">
        <v>92</v>
      </c>
      <c r="B57" s="142" t="s">
        <v>86</v>
      </c>
      <c r="C57" s="136">
        <f t="shared" si="4"/>
        <v>0</v>
      </c>
      <c r="D57" s="136" t="s">
        <v>490</v>
      </c>
      <c r="E57" s="136">
        <f t="shared" si="10"/>
        <v>0</v>
      </c>
      <c r="F57" s="136">
        <f t="shared" si="11"/>
        <v>0</v>
      </c>
      <c r="G57" s="136" t="s">
        <v>520</v>
      </c>
      <c r="H57" s="136">
        <f>H47</f>
        <v>0</v>
      </c>
      <c r="I57" s="136" t="s">
        <v>490</v>
      </c>
      <c r="J57" s="136" t="s">
        <v>490</v>
      </c>
      <c r="K57" s="136" t="s">
        <v>490</v>
      </c>
      <c r="L57" s="136">
        <f>L47</f>
        <v>0</v>
      </c>
      <c r="M57" s="136" t="s">
        <v>490</v>
      </c>
      <c r="N57" s="136" t="s">
        <v>490</v>
      </c>
      <c r="O57" s="136" t="s">
        <v>490</v>
      </c>
      <c r="P57" s="136">
        <f>P47</f>
        <v>0</v>
      </c>
      <c r="Q57" s="136" t="s">
        <v>490</v>
      </c>
      <c r="R57" s="136" t="s">
        <v>490</v>
      </c>
      <c r="S57" s="136" t="s">
        <v>490</v>
      </c>
      <c r="T57" s="136">
        <f>T47</f>
        <v>0</v>
      </c>
      <c r="U57" s="136" t="s">
        <v>490</v>
      </c>
      <c r="V57" s="136" t="s">
        <v>490</v>
      </c>
      <c r="W57" s="136" t="s">
        <v>490</v>
      </c>
      <c r="X57" s="136">
        <f>X47</f>
        <v>0</v>
      </c>
      <c r="Y57" s="136" t="s">
        <v>490</v>
      </c>
      <c r="Z57" s="136" t="s">
        <v>490</v>
      </c>
      <c r="AA57" s="136" t="s">
        <v>490</v>
      </c>
      <c r="AB57" s="136">
        <f t="shared" si="7"/>
        <v>0</v>
      </c>
      <c r="AC57" s="136" t="s">
        <v>490</v>
      </c>
    </row>
    <row r="58" spans="1:29" s="132" customFormat="1" ht="15" customHeight="1" x14ac:dyDescent="0.25">
      <c r="A58" s="138" t="s">
        <v>91</v>
      </c>
      <c r="B58" s="142" t="s">
        <v>85</v>
      </c>
      <c r="C58" s="136">
        <f t="shared" si="4"/>
        <v>4.181</v>
      </c>
      <c r="D58" s="136" t="s">
        <v>490</v>
      </c>
      <c r="E58" s="136">
        <f t="shared" si="10"/>
        <v>4.181</v>
      </c>
      <c r="F58" s="136">
        <f t="shared" si="11"/>
        <v>4.181</v>
      </c>
      <c r="G58" s="136" t="s">
        <v>520</v>
      </c>
      <c r="H58" s="136">
        <f>H48+H49+H50</f>
        <v>0</v>
      </c>
      <c r="I58" s="136" t="s">
        <v>490</v>
      </c>
      <c r="J58" s="136" t="s">
        <v>490</v>
      </c>
      <c r="K58" s="136" t="s">
        <v>490</v>
      </c>
      <c r="L58" s="136">
        <f>L48+L49+L50</f>
        <v>4.181</v>
      </c>
      <c r="M58" s="136" t="s">
        <v>490</v>
      </c>
      <c r="N58" s="136" t="s">
        <v>490</v>
      </c>
      <c r="O58" s="136" t="s">
        <v>490</v>
      </c>
      <c r="P58" s="136">
        <f>P48+P49+P50</f>
        <v>0</v>
      </c>
      <c r="Q58" s="136" t="s">
        <v>490</v>
      </c>
      <c r="R58" s="136" t="s">
        <v>490</v>
      </c>
      <c r="S58" s="136" t="s">
        <v>490</v>
      </c>
      <c r="T58" s="136">
        <f>T48+T49+T50</f>
        <v>0</v>
      </c>
      <c r="U58" s="136" t="s">
        <v>490</v>
      </c>
      <c r="V58" s="136" t="s">
        <v>490</v>
      </c>
      <c r="W58" s="136" t="s">
        <v>490</v>
      </c>
      <c r="X58" s="136">
        <f>X48+X49+X50</f>
        <v>0</v>
      </c>
      <c r="Y58" s="136" t="s">
        <v>490</v>
      </c>
      <c r="Z58" s="136" t="s">
        <v>490</v>
      </c>
      <c r="AA58" s="136" t="s">
        <v>490</v>
      </c>
      <c r="AB58" s="136">
        <f t="shared" si="7"/>
        <v>4.181</v>
      </c>
      <c r="AC58" s="136" t="s">
        <v>490</v>
      </c>
    </row>
    <row r="59" spans="1:29" s="132" customFormat="1" ht="15" customHeight="1" x14ac:dyDescent="0.25">
      <c r="A59" s="138" t="s">
        <v>90</v>
      </c>
      <c r="B59" s="142" t="s">
        <v>538</v>
      </c>
      <c r="C59" s="136">
        <f t="shared" si="4"/>
        <v>0</v>
      </c>
      <c r="D59" s="136" t="s">
        <v>490</v>
      </c>
      <c r="E59" s="136">
        <f t="shared" si="10"/>
        <v>0</v>
      </c>
      <c r="F59" s="136">
        <f t="shared" si="11"/>
        <v>0</v>
      </c>
      <c r="G59" s="136" t="s">
        <v>520</v>
      </c>
      <c r="H59" s="136">
        <f>H51</f>
        <v>0</v>
      </c>
      <c r="I59" s="136" t="s">
        <v>490</v>
      </c>
      <c r="J59" s="136" t="s">
        <v>490</v>
      </c>
      <c r="K59" s="136" t="s">
        <v>490</v>
      </c>
      <c r="L59" s="136">
        <f>L51</f>
        <v>0</v>
      </c>
      <c r="M59" s="136" t="s">
        <v>490</v>
      </c>
      <c r="N59" s="136" t="s">
        <v>490</v>
      </c>
      <c r="O59" s="136" t="s">
        <v>490</v>
      </c>
      <c r="P59" s="136">
        <f>P51</f>
        <v>0</v>
      </c>
      <c r="Q59" s="136" t="s">
        <v>490</v>
      </c>
      <c r="R59" s="136" t="s">
        <v>490</v>
      </c>
      <c r="S59" s="136" t="s">
        <v>490</v>
      </c>
      <c r="T59" s="136">
        <f>T51</f>
        <v>0</v>
      </c>
      <c r="U59" s="136" t="s">
        <v>490</v>
      </c>
      <c r="V59" s="136" t="s">
        <v>490</v>
      </c>
      <c r="W59" s="136" t="s">
        <v>490</v>
      </c>
      <c r="X59" s="136">
        <f>X51</f>
        <v>0</v>
      </c>
      <c r="Y59" s="136" t="s">
        <v>490</v>
      </c>
      <c r="Z59" s="136" t="s">
        <v>490</v>
      </c>
      <c r="AA59" s="136" t="s">
        <v>490</v>
      </c>
      <c r="AB59" s="136">
        <f t="shared" si="7"/>
        <v>0</v>
      </c>
      <c r="AC59" s="136" t="s">
        <v>490</v>
      </c>
    </row>
    <row r="60" spans="1:29" s="132" customFormat="1" ht="15" customHeight="1" x14ac:dyDescent="0.25">
      <c r="A60" s="144" t="s">
        <v>542</v>
      </c>
      <c r="B60" s="142" t="s">
        <v>540</v>
      </c>
      <c r="C60" s="136">
        <f t="shared" si="4"/>
        <v>0</v>
      </c>
      <c r="D60" s="136" t="s">
        <v>490</v>
      </c>
      <c r="E60" s="136">
        <f t="shared" si="10"/>
        <v>0</v>
      </c>
      <c r="F60" s="136">
        <f t="shared" si="11"/>
        <v>0</v>
      </c>
      <c r="G60" s="136" t="s">
        <v>520</v>
      </c>
      <c r="H60" s="136">
        <f>H52</f>
        <v>0</v>
      </c>
      <c r="I60" s="136" t="s">
        <v>490</v>
      </c>
      <c r="J60" s="136" t="s">
        <v>490</v>
      </c>
      <c r="K60" s="136" t="s">
        <v>490</v>
      </c>
      <c r="L60" s="136">
        <f>L52</f>
        <v>0</v>
      </c>
      <c r="M60" s="136" t="s">
        <v>490</v>
      </c>
      <c r="N60" s="136" t="s">
        <v>490</v>
      </c>
      <c r="O60" s="136" t="s">
        <v>490</v>
      </c>
      <c r="P60" s="136">
        <f>P52</f>
        <v>0</v>
      </c>
      <c r="Q60" s="136" t="s">
        <v>490</v>
      </c>
      <c r="R60" s="136" t="s">
        <v>490</v>
      </c>
      <c r="S60" s="136" t="s">
        <v>490</v>
      </c>
      <c r="T60" s="136">
        <f>T52</f>
        <v>0</v>
      </c>
      <c r="U60" s="136" t="s">
        <v>490</v>
      </c>
      <c r="V60" s="136" t="s">
        <v>490</v>
      </c>
      <c r="W60" s="136" t="s">
        <v>490</v>
      </c>
      <c r="X60" s="136">
        <f>X52</f>
        <v>0</v>
      </c>
      <c r="Y60" s="136" t="s">
        <v>490</v>
      </c>
      <c r="Z60" s="136" t="s">
        <v>490</v>
      </c>
      <c r="AA60" s="136" t="s">
        <v>490</v>
      </c>
      <c r="AB60" s="136">
        <f t="shared" si="7"/>
        <v>0</v>
      </c>
      <c r="AC60" s="136" t="s">
        <v>490</v>
      </c>
    </row>
    <row r="61" spans="1:29" s="132" customFormat="1" ht="47.1" customHeight="1" x14ac:dyDescent="0.25">
      <c r="A61" s="138" t="s">
        <v>16</v>
      </c>
      <c r="B61" s="142" t="s">
        <v>182</v>
      </c>
      <c r="C61" s="136" t="str">
        <f t="shared" si="4"/>
        <v>нд</v>
      </c>
      <c r="D61" s="136" t="s">
        <v>490</v>
      </c>
      <c r="E61" s="136" t="str">
        <f t="shared" si="10"/>
        <v>нд</v>
      </c>
      <c r="F61" s="136" t="str">
        <f t="shared" si="11"/>
        <v>нд</v>
      </c>
      <c r="G61" s="136" t="s">
        <v>520</v>
      </c>
      <c r="H61" s="136">
        <v>0</v>
      </c>
      <c r="I61" s="136" t="s">
        <v>490</v>
      </c>
      <c r="J61" s="136" t="s">
        <v>490</v>
      </c>
      <c r="K61" s="136" t="s">
        <v>490</v>
      </c>
      <c r="L61" s="136">
        <v>0</v>
      </c>
      <c r="M61" s="136" t="s">
        <v>490</v>
      </c>
      <c r="N61" s="136" t="s">
        <v>490</v>
      </c>
      <c r="O61" s="136" t="s">
        <v>490</v>
      </c>
      <c r="P61" s="136">
        <v>0</v>
      </c>
      <c r="Q61" s="136" t="s">
        <v>490</v>
      </c>
      <c r="R61" s="136" t="s">
        <v>490</v>
      </c>
      <c r="S61" s="136" t="s">
        <v>490</v>
      </c>
      <c r="T61" s="136">
        <v>0</v>
      </c>
      <c r="U61" s="136" t="s">
        <v>490</v>
      </c>
      <c r="V61" s="136" t="s">
        <v>490</v>
      </c>
      <c r="W61" s="136" t="s">
        <v>490</v>
      </c>
      <c r="X61" s="136">
        <v>0</v>
      </c>
      <c r="Y61" s="136" t="s">
        <v>490</v>
      </c>
      <c r="Z61" s="136" t="s">
        <v>490</v>
      </c>
      <c r="AA61" s="136" t="s">
        <v>490</v>
      </c>
      <c r="AB61" s="136" t="s">
        <v>490</v>
      </c>
      <c r="AC61" s="136" t="s">
        <v>490</v>
      </c>
    </row>
    <row r="62" spans="1:29" s="132" customFormat="1" ht="15" customHeight="1" x14ac:dyDescent="0.25">
      <c r="A62" s="138" t="s">
        <v>14</v>
      </c>
      <c r="B62" s="139" t="s">
        <v>89</v>
      </c>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row>
    <row r="63" spans="1:29" s="132" customFormat="1" ht="15" customHeight="1" x14ac:dyDescent="0.25">
      <c r="A63" s="138" t="s">
        <v>176</v>
      </c>
      <c r="B63" s="142" t="s">
        <v>109</v>
      </c>
      <c r="C63" s="136">
        <f t="shared" si="4"/>
        <v>0</v>
      </c>
      <c r="D63" s="136" t="s">
        <v>490</v>
      </c>
      <c r="E63" s="136">
        <f>C63</f>
        <v>0</v>
      </c>
      <c r="F63" s="136">
        <f>E63</f>
        <v>0</v>
      </c>
      <c r="G63" s="136" t="s">
        <v>520</v>
      </c>
      <c r="H63" s="136">
        <v>0</v>
      </c>
      <c r="I63" s="136" t="s">
        <v>490</v>
      </c>
      <c r="J63" s="136" t="s">
        <v>490</v>
      </c>
      <c r="K63" s="136" t="s">
        <v>490</v>
      </c>
      <c r="L63" s="136">
        <v>0</v>
      </c>
      <c r="M63" s="136" t="s">
        <v>490</v>
      </c>
      <c r="N63" s="136" t="s">
        <v>490</v>
      </c>
      <c r="O63" s="136" t="s">
        <v>490</v>
      </c>
      <c r="P63" s="136">
        <v>0</v>
      </c>
      <c r="Q63" s="136" t="s">
        <v>490</v>
      </c>
      <c r="R63" s="136" t="s">
        <v>490</v>
      </c>
      <c r="S63" s="136" t="s">
        <v>490</v>
      </c>
      <c r="T63" s="136">
        <v>0</v>
      </c>
      <c r="U63" s="136" t="s">
        <v>490</v>
      </c>
      <c r="V63" s="136" t="s">
        <v>490</v>
      </c>
      <c r="W63" s="136" t="s">
        <v>490</v>
      </c>
      <c r="X63" s="136">
        <v>0</v>
      </c>
      <c r="Y63" s="136" t="s">
        <v>490</v>
      </c>
      <c r="Z63" s="136" t="s">
        <v>490</v>
      </c>
      <c r="AA63" s="136" t="s">
        <v>490</v>
      </c>
      <c r="AB63" s="136">
        <f>H63+L63+P63+T63+X63</f>
        <v>0</v>
      </c>
      <c r="AC63" s="136" t="s">
        <v>490</v>
      </c>
    </row>
    <row r="64" spans="1:29" s="132" customFormat="1" ht="30.95" customHeight="1" x14ac:dyDescent="0.25">
      <c r="A64" s="138" t="s">
        <v>177</v>
      </c>
      <c r="B64" s="142" t="s">
        <v>107</v>
      </c>
      <c r="C64" s="136">
        <f t="shared" si="4"/>
        <v>0</v>
      </c>
      <c r="D64" s="136" t="s">
        <v>490</v>
      </c>
      <c r="E64" s="136">
        <f t="shared" ref="E64:E68" si="12">C64</f>
        <v>0</v>
      </c>
      <c r="F64" s="136">
        <f t="shared" ref="F64:F68" si="13">E64</f>
        <v>0</v>
      </c>
      <c r="G64" s="136" t="s">
        <v>520</v>
      </c>
      <c r="H64" s="136">
        <v>0</v>
      </c>
      <c r="I64" s="136" t="s">
        <v>490</v>
      </c>
      <c r="J64" s="136" t="s">
        <v>490</v>
      </c>
      <c r="K64" s="136" t="s">
        <v>490</v>
      </c>
      <c r="L64" s="136">
        <v>0</v>
      </c>
      <c r="M64" s="136" t="s">
        <v>490</v>
      </c>
      <c r="N64" s="136" t="s">
        <v>490</v>
      </c>
      <c r="O64" s="136" t="s">
        <v>490</v>
      </c>
      <c r="P64" s="136">
        <v>0</v>
      </c>
      <c r="Q64" s="136" t="s">
        <v>490</v>
      </c>
      <c r="R64" s="136" t="s">
        <v>490</v>
      </c>
      <c r="S64" s="136" t="s">
        <v>490</v>
      </c>
      <c r="T64" s="136">
        <v>0</v>
      </c>
      <c r="U64" s="136" t="s">
        <v>490</v>
      </c>
      <c r="V64" s="136" t="s">
        <v>490</v>
      </c>
      <c r="W64" s="136" t="s">
        <v>490</v>
      </c>
      <c r="X64" s="136">
        <v>0</v>
      </c>
      <c r="Y64" s="136" t="s">
        <v>490</v>
      </c>
      <c r="Z64" s="136" t="s">
        <v>490</v>
      </c>
      <c r="AA64" s="136" t="s">
        <v>490</v>
      </c>
      <c r="AB64" s="136">
        <f t="shared" ref="AB64:AB68" si="14">H64+L64+P64+T64+X64</f>
        <v>0</v>
      </c>
      <c r="AC64" s="136" t="s">
        <v>490</v>
      </c>
    </row>
    <row r="65" spans="1:29" s="132" customFormat="1" ht="15" customHeight="1" x14ac:dyDescent="0.25">
      <c r="A65" s="138" t="s">
        <v>178</v>
      </c>
      <c r="B65" s="142" t="s">
        <v>105</v>
      </c>
      <c r="C65" s="136">
        <f t="shared" si="4"/>
        <v>0</v>
      </c>
      <c r="D65" s="136" t="s">
        <v>490</v>
      </c>
      <c r="E65" s="136">
        <f t="shared" si="12"/>
        <v>0</v>
      </c>
      <c r="F65" s="136">
        <f t="shared" si="13"/>
        <v>0</v>
      </c>
      <c r="G65" s="136" t="s">
        <v>520</v>
      </c>
      <c r="H65" s="136">
        <v>0</v>
      </c>
      <c r="I65" s="136" t="s">
        <v>490</v>
      </c>
      <c r="J65" s="136" t="s">
        <v>490</v>
      </c>
      <c r="K65" s="136" t="s">
        <v>490</v>
      </c>
      <c r="L65" s="136">
        <v>0</v>
      </c>
      <c r="M65" s="136" t="s">
        <v>490</v>
      </c>
      <c r="N65" s="136" t="s">
        <v>490</v>
      </c>
      <c r="O65" s="136" t="s">
        <v>490</v>
      </c>
      <c r="P65" s="136">
        <v>0</v>
      </c>
      <c r="Q65" s="136" t="s">
        <v>490</v>
      </c>
      <c r="R65" s="136" t="s">
        <v>490</v>
      </c>
      <c r="S65" s="136" t="s">
        <v>490</v>
      </c>
      <c r="T65" s="136">
        <v>0</v>
      </c>
      <c r="U65" s="136" t="s">
        <v>490</v>
      </c>
      <c r="V65" s="136" t="s">
        <v>490</v>
      </c>
      <c r="W65" s="136" t="s">
        <v>490</v>
      </c>
      <c r="X65" s="136">
        <v>0</v>
      </c>
      <c r="Y65" s="136" t="s">
        <v>490</v>
      </c>
      <c r="Z65" s="136" t="s">
        <v>490</v>
      </c>
      <c r="AA65" s="136" t="s">
        <v>490</v>
      </c>
      <c r="AB65" s="136">
        <f t="shared" si="14"/>
        <v>0</v>
      </c>
      <c r="AC65" s="136" t="s">
        <v>490</v>
      </c>
    </row>
    <row r="66" spans="1:29" s="132" customFormat="1" ht="15" customHeight="1" x14ac:dyDescent="0.25">
      <c r="A66" s="138" t="s">
        <v>179</v>
      </c>
      <c r="B66" s="142" t="s">
        <v>181</v>
      </c>
      <c r="C66" s="136">
        <f t="shared" si="4"/>
        <v>4.181</v>
      </c>
      <c r="D66" s="136" t="s">
        <v>490</v>
      </c>
      <c r="E66" s="136">
        <f t="shared" si="12"/>
        <v>4.181</v>
      </c>
      <c r="F66" s="136">
        <f t="shared" si="13"/>
        <v>4.181</v>
      </c>
      <c r="G66" s="136" t="s">
        <v>520</v>
      </c>
      <c r="H66" s="136">
        <v>0</v>
      </c>
      <c r="I66" s="136" t="s">
        <v>490</v>
      </c>
      <c r="J66" s="136" t="s">
        <v>490</v>
      </c>
      <c r="K66" s="136" t="s">
        <v>490</v>
      </c>
      <c r="L66" s="136">
        <v>4.181</v>
      </c>
      <c r="M66" s="136" t="s">
        <v>490</v>
      </c>
      <c r="N66" s="136" t="s">
        <v>490</v>
      </c>
      <c r="O66" s="136" t="s">
        <v>490</v>
      </c>
      <c r="P66" s="136">
        <v>0</v>
      </c>
      <c r="Q66" s="136" t="s">
        <v>490</v>
      </c>
      <c r="R66" s="136" t="s">
        <v>490</v>
      </c>
      <c r="S66" s="136" t="s">
        <v>490</v>
      </c>
      <c r="T66" s="136">
        <v>0</v>
      </c>
      <c r="U66" s="136" t="s">
        <v>490</v>
      </c>
      <c r="V66" s="136" t="s">
        <v>490</v>
      </c>
      <c r="W66" s="136" t="s">
        <v>490</v>
      </c>
      <c r="X66" s="136">
        <v>0</v>
      </c>
      <c r="Y66" s="136" t="s">
        <v>490</v>
      </c>
      <c r="Z66" s="136" t="s">
        <v>490</v>
      </c>
      <c r="AA66" s="136" t="s">
        <v>490</v>
      </c>
      <c r="AB66" s="136">
        <f t="shared" si="14"/>
        <v>4.181</v>
      </c>
      <c r="AC66" s="136" t="s">
        <v>490</v>
      </c>
    </row>
    <row r="67" spans="1:29" s="132" customFormat="1" ht="15" customHeight="1" x14ac:dyDescent="0.25">
      <c r="A67" s="138" t="s">
        <v>180</v>
      </c>
      <c r="B67" s="142" t="s">
        <v>538</v>
      </c>
      <c r="C67" s="136">
        <f t="shared" si="4"/>
        <v>0</v>
      </c>
      <c r="D67" s="136" t="s">
        <v>490</v>
      </c>
      <c r="E67" s="136">
        <f t="shared" si="12"/>
        <v>0</v>
      </c>
      <c r="F67" s="136">
        <f t="shared" si="13"/>
        <v>0</v>
      </c>
      <c r="G67" s="136" t="s">
        <v>520</v>
      </c>
      <c r="H67" s="136">
        <v>0</v>
      </c>
      <c r="I67" s="136" t="s">
        <v>490</v>
      </c>
      <c r="J67" s="136" t="s">
        <v>490</v>
      </c>
      <c r="K67" s="136" t="s">
        <v>490</v>
      </c>
      <c r="L67" s="136">
        <v>0</v>
      </c>
      <c r="M67" s="136" t="s">
        <v>490</v>
      </c>
      <c r="N67" s="136" t="s">
        <v>490</v>
      </c>
      <c r="O67" s="136" t="s">
        <v>490</v>
      </c>
      <c r="P67" s="136">
        <v>0</v>
      </c>
      <c r="Q67" s="136" t="s">
        <v>490</v>
      </c>
      <c r="R67" s="136" t="s">
        <v>490</v>
      </c>
      <c r="S67" s="136" t="s">
        <v>490</v>
      </c>
      <c r="T67" s="136">
        <v>0</v>
      </c>
      <c r="U67" s="136" t="s">
        <v>490</v>
      </c>
      <c r="V67" s="136" t="s">
        <v>490</v>
      </c>
      <c r="W67" s="136" t="s">
        <v>490</v>
      </c>
      <c r="X67" s="136">
        <v>0</v>
      </c>
      <c r="Y67" s="136" t="s">
        <v>490</v>
      </c>
      <c r="Z67" s="136" t="s">
        <v>490</v>
      </c>
      <c r="AA67" s="136" t="s">
        <v>490</v>
      </c>
      <c r="AB67" s="136">
        <f t="shared" si="14"/>
        <v>0</v>
      </c>
      <c r="AC67" s="136" t="s">
        <v>490</v>
      </c>
    </row>
    <row r="68" spans="1:29" s="132" customFormat="1" ht="15" customHeight="1" x14ac:dyDescent="0.25">
      <c r="A68" s="144" t="s">
        <v>543</v>
      </c>
      <c r="B68" s="142" t="s">
        <v>540</v>
      </c>
      <c r="C68" s="136">
        <f t="shared" si="4"/>
        <v>0</v>
      </c>
      <c r="D68" s="136" t="s">
        <v>490</v>
      </c>
      <c r="E68" s="136">
        <f t="shared" si="12"/>
        <v>0</v>
      </c>
      <c r="F68" s="136">
        <f t="shared" si="13"/>
        <v>0</v>
      </c>
      <c r="G68" s="136" t="s">
        <v>520</v>
      </c>
      <c r="H68" s="136">
        <v>0</v>
      </c>
      <c r="I68" s="136" t="s">
        <v>490</v>
      </c>
      <c r="J68" s="136" t="s">
        <v>490</v>
      </c>
      <c r="K68" s="136" t="s">
        <v>490</v>
      </c>
      <c r="L68" s="136">
        <v>0</v>
      </c>
      <c r="M68" s="136" t="s">
        <v>490</v>
      </c>
      <c r="N68" s="136" t="s">
        <v>490</v>
      </c>
      <c r="O68" s="136" t="s">
        <v>490</v>
      </c>
      <c r="P68" s="136">
        <v>0</v>
      </c>
      <c r="Q68" s="136" t="s">
        <v>490</v>
      </c>
      <c r="R68" s="136" t="s">
        <v>490</v>
      </c>
      <c r="S68" s="136" t="s">
        <v>490</v>
      </c>
      <c r="T68" s="136">
        <v>0</v>
      </c>
      <c r="U68" s="136" t="s">
        <v>490</v>
      </c>
      <c r="V68" s="136" t="s">
        <v>490</v>
      </c>
      <c r="W68" s="136" t="s">
        <v>490</v>
      </c>
      <c r="X68" s="136">
        <v>0</v>
      </c>
      <c r="Y68" s="136" t="s">
        <v>490</v>
      </c>
      <c r="Z68" s="136" t="s">
        <v>490</v>
      </c>
      <c r="AA68" s="136" t="s">
        <v>490</v>
      </c>
      <c r="AB68" s="136">
        <f t="shared" si="14"/>
        <v>0</v>
      </c>
      <c r="AC68" s="136" t="s">
        <v>490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T20:W20"/>
    <mergeCell ref="R21:S21"/>
    <mergeCell ref="A14:U14"/>
    <mergeCell ref="C20:D21"/>
    <mergeCell ref="A15:U15"/>
    <mergeCell ref="A20:A22"/>
    <mergeCell ref="E20:F21"/>
    <mergeCell ref="A18:U18"/>
    <mergeCell ref="L20:O20"/>
    <mergeCell ref="A4:U4"/>
    <mergeCell ref="A12:U12"/>
    <mergeCell ref="A9:U9"/>
    <mergeCell ref="A11:U11"/>
    <mergeCell ref="A8:U8"/>
    <mergeCell ref="A6:U6"/>
    <mergeCell ref="B20:B22"/>
    <mergeCell ref="P20:S20"/>
    <mergeCell ref="L21:M21"/>
    <mergeCell ref="N21:O21"/>
    <mergeCell ref="G20:G22"/>
    <mergeCell ref="H21:I21"/>
    <mergeCell ref="H20:K20"/>
    <mergeCell ref="J21:K21"/>
    <mergeCell ref="P21:Q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5FADC-E30B-4AF4-B752-033AB201E0D8}">
  <sheetPr>
    <pageSetUpPr fitToPage="1"/>
  </sheetPr>
  <dimension ref="A1:AV27"/>
  <sheetViews>
    <sheetView view="pageBreakPreview" topLeftCell="A25" zoomScaleSheetLayoutView="100" workbookViewId="0">
      <selection activeCell="A26" sqref="A26:M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6" t="s">
        <v>26</v>
      </c>
    </row>
    <row r="2" spans="1:48" ht="18.75" x14ac:dyDescent="0.3">
      <c r="AV2" s="13" t="s">
        <v>10</v>
      </c>
    </row>
    <row r="3" spans="1:48" ht="18.75" x14ac:dyDescent="0.3">
      <c r="AV3" s="13" t="s">
        <v>25</v>
      </c>
    </row>
    <row r="4" spans="1:48" ht="18.75" x14ac:dyDescent="0.3">
      <c r="AV4" s="13"/>
    </row>
    <row r="5" spans="1:48" ht="18.75" customHeight="1" x14ac:dyDescent="0.25">
      <c r="A5" s="195" t="s">
        <v>492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ht="15.75" x14ac:dyDescent="0.25">
      <c r="A9" s="205" t="s">
        <v>487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5.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ht="15.75" x14ac:dyDescent="0.25">
      <c r="A12" s="209" t="s">
        <v>519</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x14ac:dyDescent="0.25">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5.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5.75" x14ac:dyDescent="0.25">
      <c r="A15" s="205" t="s">
        <v>565</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7" t="s">
        <v>569</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row>
    <row r="22" spans="1:48" ht="58.5" customHeight="1" x14ac:dyDescent="0.25">
      <c r="A22" s="318" t="s">
        <v>570</v>
      </c>
      <c r="B22" s="321" t="s">
        <v>571</v>
      </c>
      <c r="C22" s="318" t="s">
        <v>572</v>
      </c>
      <c r="D22" s="318" t="s">
        <v>573</v>
      </c>
      <c r="E22" s="324" t="s">
        <v>574</v>
      </c>
      <c r="F22" s="325"/>
      <c r="G22" s="325"/>
      <c r="H22" s="325"/>
      <c r="I22" s="325"/>
      <c r="J22" s="325"/>
      <c r="K22" s="325"/>
      <c r="L22" s="326"/>
      <c r="M22" s="318" t="s">
        <v>575</v>
      </c>
      <c r="N22" s="318" t="s">
        <v>576</v>
      </c>
      <c r="O22" s="318" t="s">
        <v>577</v>
      </c>
      <c r="P22" s="328" t="s">
        <v>578</v>
      </c>
      <c r="Q22" s="328" t="s">
        <v>579</v>
      </c>
      <c r="R22" s="328" t="s">
        <v>580</v>
      </c>
      <c r="S22" s="328" t="s">
        <v>581</v>
      </c>
      <c r="T22" s="328"/>
      <c r="U22" s="331" t="s">
        <v>582</v>
      </c>
      <c r="V22" s="331" t="s">
        <v>583</v>
      </c>
      <c r="W22" s="328" t="s">
        <v>584</v>
      </c>
      <c r="X22" s="328" t="s">
        <v>585</v>
      </c>
      <c r="Y22" s="328" t="s">
        <v>586</v>
      </c>
      <c r="Z22" s="327" t="s">
        <v>587</v>
      </c>
      <c r="AA22" s="328" t="s">
        <v>588</v>
      </c>
      <c r="AB22" s="328" t="s">
        <v>589</v>
      </c>
      <c r="AC22" s="328" t="s">
        <v>590</v>
      </c>
      <c r="AD22" s="328" t="s">
        <v>591</v>
      </c>
      <c r="AE22" s="328" t="s">
        <v>592</v>
      </c>
      <c r="AF22" s="328" t="s">
        <v>593</v>
      </c>
      <c r="AG22" s="328"/>
      <c r="AH22" s="328"/>
      <c r="AI22" s="328"/>
      <c r="AJ22" s="328"/>
      <c r="AK22" s="328"/>
      <c r="AL22" s="328" t="s">
        <v>594</v>
      </c>
      <c r="AM22" s="328"/>
      <c r="AN22" s="328"/>
      <c r="AO22" s="328"/>
      <c r="AP22" s="328" t="s">
        <v>595</v>
      </c>
      <c r="AQ22" s="328"/>
      <c r="AR22" s="328" t="s">
        <v>596</v>
      </c>
      <c r="AS22" s="328" t="s">
        <v>597</v>
      </c>
      <c r="AT22" s="328" t="s">
        <v>598</v>
      </c>
      <c r="AU22" s="328" t="s">
        <v>599</v>
      </c>
      <c r="AV22" s="334" t="s">
        <v>600</v>
      </c>
    </row>
    <row r="23" spans="1:48" ht="64.5" customHeight="1" x14ac:dyDescent="0.25">
      <c r="A23" s="319"/>
      <c r="B23" s="322"/>
      <c r="C23" s="319"/>
      <c r="D23" s="319"/>
      <c r="E23" s="336" t="s">
        <v>601</v>
      </c>
      <c r="F23" s="338" t="s">
        <v>88</v>
      </c>
      <c r="G23" s="338" t="s">
        <v>87</v>
      </c>
      <c r="H23" s="338" t="s">
        <v>86</v>
      </c>
      <c r="I23" s="340" t="s">
        <v>602</v>
      </c>
      <c r="J23" s="340" t="s">
        <v>603</v>
      </c>
      <c r="K23" s="340" t="s">
        <v>604</v>
      </c>
      <c r="L23" s="338" t="s">
        <v>37</v>
      </c>
      <c r="M23" s="319"/>
      <c r="N23" s="319"/>
      <c r="O23" s="319"/>
      <c r="P23" s="328"/>
      <c r="Q23" s="328"/>
      <c r="R23" s="328"/>
      <c r="S23" s="329" t="s">
        <v>2</v>
      </c>
      <c r="T23" s="329" t="s">
        <v>605</v>
      </c>
      <c r="U23" s="331"/>
      <c r="V23" s="331"/>
      <c r="W23" s="328"/>
      <c r="X23" s="328"/>
      <c r="Y23" s="328"/>
      <c r="Z23" s="328"/>
      <c r="AA23" s="328"/>
      <c r="AB23" s="328"/>
      <c r="AC23" s="328"/>
      <c r="AD23" s="328"/>
      <c r="AE23" s="328"/>
      <c r="AF23" s="328" t="s">
        <v>606</v>
      </c>
      <c r="AG23" s="328"/>
      <c r="AH23" s="328" t="s">
        <v>607</v>
      </c>
      <c r="AI23" s="328"/>
      <c r="AJ23" s="318" t="s">
        <v>608</v>
      </c>
      <c r="AK23" s="318" t="s">
        <v>609</v>
      </c>
      <c r="AL23" s="318" t="s">
        <v>610</v>
      </c>
      <c r="AM23" s="318" t="s">
        <v>611</v>
      </c>
      <c r="AN23" s="318" t="s">
        <v>612</v>
      </c>
      <c r="AO23" s="318" t="s">
        <v>613</v>
      </c>
      <c r="AP23" s="318" t="s">
        <v>614</v>
      </c>
      <c r="AQ23" s="332" t="s">
        <v>605</v>
      </c>
      <c r="AR23" s="328"/>
      <c r="AS23" s="328"/>
      <c r="AT23" s="328"/>
      <c r="AU23" s="328"/>
      <c r="AV23" s="335"/>
    </row>
    <row r="24" spans="1:48" ht="96.75" customHeight="1" x14ac:dyDescent="0.25">
      <c r="A24" s="320"/>
      <c r="B24" s="323"/>
      <c r="C24" s="320"/>
      <c r="D24" s="320"/>
      <c r="E24" s="337"/>
      <c r="F24" s="339"/>
      <c r="G24" s="339"/>
      <c r="H24" s="339"/>
      <c r="I24" s="341"/>
      <c r="J24" s="341"/>
      <c r="K24" s="341"/>
      <c r="L24" s="339"/>
      <c r="M24" s="320"/>
      <c r="N24" s="320"/>
      <c r="O24" s="320"/>
      <c r="P24" s="328"/>
      <c r="Q24" s="328"/>
      <c r="R24" s="328"/>
      <c r="S24" s="330"/>
      <c r="T24" s="330"/>
      <c r="U24" s="331"/>
      <c r="V24" s="331"/>
      <c r="W24" s="328"/>
      <c r="X24" s="328"/>
      <c r="Y24" s="328"/>
      <c r="Z24" s="328"/>
      <c r="AA24" s="328"/>
      <c r="AB24" s="328"/>
      <c r="AC24" s="328"/>
      <c r="AD24" s="328"/>
      <c r="AE24" s="328"/>
      <c r="AF24" s="173" t="s">
        <v>615</v>
      </c>
      <c r="AG24" s="173" t="s">
        <v>616</v>
      </c>
      <c r="AH24" s="174" t="s">
        <v>2</v>
      </c>
      <c r="AI24" s="174" t="s">
        <v>605</v>
      </c>
      <c r="AJ24" s="320"/>
      <c r="AK24" s="320"/>
      <c r="AL24" s="320"/>
      <c r="AM24" s="320"/>
      <c r="AN24" s="320"/>
      <c r="AO24" s="320"/>
      <c r="AP24" s="320"/>
      <c r="AQ24" s="333"/>
      <c r="AR24" s="328"/>
      <c r="AS24" s="328"/>
      <c r="AT24" s="328"/>
      <c r="AU24" s="328"/>
      <c r="AV24" s="335"/>
    </row>
    <row r="25" spans="1:48" s="176" customFormat="1" ht="11.25" x14ac:dyDescent="0.2">
      <c r="A25" s="175">
        <v>1</v>
      </c>
      <c r="B25" s="175">
        <v>2</v>
      </c>
      <c r="C25" s="175">
        <v>4</v>
      </c>
      <c r="D25" s="175">
        <v>5</v>
      </c>
      <c r="E25" s="175">
        <v>6</v>
      </c>
      <c r="F25" s="175">
        <f>E25+1</f>
        <v>7</v>
      </c>
      <c r="G25" s="175">
        <f t="shared" ref="G25:AV25" si="0">F25+1</f>
        <v>8</v>
      </c>
      <c r="H25" s="175">
        <f t="shared" si="0"/>
        <v>9</v>
      </c>
      <c r="I25" s="175">
        <f t="shared" si="0"/>
        <v>10</v>
      </c>
      <c r="J25" s="175">
        <f t="shared" si="0"/>
        <v>11</v>
      </c>
      <c r="K25" s="175">
        <f t="shared" si="0"/>
        <v>12</v>
      </c>
      <c r="L25" s="175">
        <f t="shared" si="0"/>
        <v>13</v>
      </c>
      <c r="M25" s="175">
        <f t="shared" si="0"/>
        <v>14</v>
      </c>
      <c r="N25" s="175">
        <f t="shared" si="0"/>
        <v>15</v>
      </c>
      <c r="O25" s="175">
        <f t="shared" si="0"/>
        <v>16</v>
      </c>
      <c r="P25" s="175">
        <f t="shared" si="0"/>
        <v>17</v>
      </c>
      <c r="Q25" s="175">
        <f t="shared" si="0"/>
        <v>18</v>
      </c>
      <c r="R25" s="175">
        <f t="shared" si="0"/>
        <v>19</v>
      </c>
      <c r="S25" s="175">
        <f t="shared" si="0"/>
        <v>20</v>
      </c>
      <c r="T25" s="175">
        <f t="shared" si="0"/>
        <v>21</v>
      </c>
      <c r="U25" s="175">
        <f t="shared" si="0"/>
        <v>22</v>
      </c>
      <c r="V25" s="175">
        <f t="shared" si="0"/>
        <v>23</v>
      </c>
      <c r="W25" s="175">
        <f t="shared" si="0"/>
        <v>24</v>
      </c>
      <c r="X25" s="175">
        <f t="shared" si="0"/>
        <v>25</v>
      </c>
      <c r="Y25" s="175">
        <f t="shared" si="0"/>
        <v>26</v>
      </c>
      <c r="Z25" s="175">
        <f t="shared" si="0"/>
        <v>27</v>
      </c>
      <c r="AA25" s="175">
        <f t="shared" si="0"/>
        <v>28</v>
      </c>
      <c r="AB25" s="175">
        <f t="shared" si="0"/>
        <v>29</v>
      </c>
      <c r="AC25" s="175">
        <f t="shared" si="0"/>
        <v>30</v>
      </c>
      <c r="AD25" s="175">
        <f t="shared" si="0"/>
        <v>31</v>
      </c>
      <c r="AE25" s="175">
        <f t="shared" si="0"/>
        <v>32</v>
      </c>
      <c r="AF25" s="175">
        <f t="shared" si="0"/>
        <v>33</v>
      </c>
      <c r="AG25" s="175">
        <f t="shared" si="0"/>
        <v>34</v>
      </c>
      <c r="AH25" s="175">
        <f t="shared" si="0"/>
        <v>35</v>
      </c>
      <c r="AI25" s="175">
        <f t="shared" si="0"/>
        <v>36</v>
      </c>
      <c r="AJ25" s="175">
        <f t="shared" si="0"/>
        <v>37</v>
      </c>
      <c r="AK25" s="175">
        <f t="shared" si="0"/>
        <v>38</v>
      </c>
      <c r="AL25" s="175">
        <f t="shared" si="0"/>
        <v>39</v>
      </c>
      <c r="AM25" s="175">
        <f t="shared" si="0"/>
        <v>40</v>
      </c>
      <c r="AN25" s="175">
        <f t="shared" si="0"/>
        <v>41</v>
      </c>
      <c r="AO25" s="175">
        <f t="shared" si="0"/>
        <v>42</v>
      </c>
      <c r="AP25" s="175">
        <f t="shared" si="0"/>
        <v>43</v>
      </c>
      <c r="AQ25" s="175">
        <f t="shared" si="0"/>
        <v>44</v>
      </c>
      <c r="AR25" s="175">
        <f t="shared" si="0"/>
        <v>45</v>
      </c>
      <c r="AS25" s="175">
        <f t="shared" si="0"/>
        <v>46</v>
      </c>
      <c r="AT25" s="175">
        <f t="shared" si="0"/>
        <v>47</v>
      </c>
      <c r="AU25" s="175">
        <f t="shared" si="0"/>
        <v>48</v>
      </c>
      <c r="AV25" s="175">
        <f t="shared" si="0"/>
        <v>49</v>
      </c>
    </row>
    <row r="26" spans="1:48" ht="157.5" x14ac:dyDescent="0.25">
      <c r="A26" s="186">
        <v>1</v>
      </c>
      <c r="B26" s="181" t="s">
        <v>523</v>
      </c>
      <c r="C26" s="181" t="s">
        <v>633</v>
      </c>
      <c r="D26" s="350">
        <v>46387</v>
      </c>
      <c r="E26" s="186">
        <v>1</v>
      </c>
      <c r="F26" s="351">
        <v>0</v>
      </c>
      <c r="G26" s="351">
        <v>0</v>
      </c>
      <c r="H26" s="351">
        <v>0</v>
      </c>
      <c r="I26" s="351">
        <v>0</v>
      </c>
      <c r="J26" s="351">
        <v>0</v>
      </c>
      <c r="K26" s="351">
        <v>4.181</v>
      </c>
      <c r="L26" s="351">
        <v>0</v>
      </c>
      <c r="M26" s="181" t="s">
        <v>634</v>
      </c>
      <c r="N26" s="179" t="s">
        <v>617</v>
      </c>
      <c r="O26" s="177"/>
      <c r="P26" s="180">
        <f>(2061824.4-2061824.4*0.2/1.2)/1000</f>
        <v>1718.1869999999999</v>
      </c>
      <c r="Q26" s="178" t="s">
        <v>618</v>
      </c>
      <c r="R26" s="180">
        <f>(2061824.4-2061824.4*0.2/1.2)/1000</f>
        <v>1718.1869999999999</v>
      </c>
      <c r="S26" s="181" t="s">
        <v>619</v>
      </c>
      <c r="T26" s="181" t="s">
        <v>619</v>
      </c>
      <c r="U26" s="182" t="s">
        <v>620</v>
      </c>
      <c r="V26" s="183">
        <v>2</v>
      </c>
      <c r="W26" s="179" t="s">
        <v>621</v>
      </c>
      <c r="X26" s="179" t="s">
        <v>622</v>
      </c>
      <c r="Y26" s="178" t="s">
        <v>520</v>
      </c>
      <c r="Z26" s="177"/>
      <c r="AA26" s="184">
        <v>0</v>
      </c>
      <c r="AB26" s="175">
        <v>1674.518</v>
      </c>
      <c r="AC26" s="179" t="s">
        <v>623</v>
      </c>
      <c r="AD26" s="175">
        <v>2009.4215999999999</v>
      </c>
      <c r="AE26" s="177"/>
      <c r="AF26" s="175">
        <v>32413579980</v>
      </c>
      <c r="AG26" s="181" t="s">
        <v>624</v>
      </c>
      <c r="AH26" s="185">
        <v>45419</v>
      </c>
      <c r="AI26" s="185">
        <v>45419</v>
      </c>
      <c r="AJ26" s="185">
        <v>45429</v>
      </c>
      <c r="AK26" s="185">
        <v>45433</v>
      </c>
      <c r="AL26" s="177"/>
      <c r="AM26" s="177"/>
      <c r="AN26" s="177"/>
      <c r="AO26" s="177"/>
      <c r="AP26" s="175" t="s">
        <v>625</v>
      </c>
      <c r="AQ26" s="175" t="s">
        <v>625</v>
      </c>
      <c r="AR26" s="175" t="s">
        <v>625</v>
      </c>
      <c r="AS26" s="175" t="s">
        <v>625</v>
      </c>
      <c r="AT26" s="185">
        <v>45760</v>
      </c>
      <c r="AU26" s="177"/>
      <c r="AV26" s="177"/>
    </row>
    <row r="27" spans="1:48" s="176" customFormat="1" ht="157.5" x14ac:dyDescent="0.2">
      <c r="A27" s="186">
        <v>2</v>
      </c>
      <c r="B27" s="181" t="s">
        <v>523</v>
      </c>
      <c r="C27" s="181" t="s">
        <v>633</v>
      </c>
      <c r="D27" s="350">
        <f>D26</f>
        <v>46387</v>
      </c>
      <c r="E27" s="186">
        <f>E26</f>
        <v>1</v>
      </c>
      <c r="F27" s="351">
        <f t="shared" ref="F27:L27" si="1">F26</f>
        <v>0</v>
      </c>
      <c r="G27" s="351">
        <f t="shared" si="1"/>
        <v>0</v>
      </c>
      <c r="H27" s="351">
        <f t="shared" si="1"/>
        <v>0</v>
      </c>
      <c r="I27" s="351">
        <f t="shared" si="1"/>
        <v>0</v>
      </c>
      <c r="J27" s="351">
        <f t="shared" si="1"/>
        <v>0</v>
      </c>
      <c r="K27" s="351">
        <f t="shared" si="1"/>
        <v>4.181</v>
      </c>
      <c r="L27" s="351">
        <f t="shared" si="1"/>
        <v>0</v>
      </c>
      <c r="M27" s="181" t="s">
        <v>634</v>
      </c>
      <c r="N27" s="181" t="s">
        <v>626</v>
      </c>
      <c r="O27" s="178"/>
      <c r="P27" s="180">
        <f>(52471166.4-52471166.4*0.2/1.2)/1000</f>
        <v>43725.972000000002</v>
      </c>
      <c r="Q27" s="178" t="s">
        <v>618</v>
      </c>
      <c r="R27" s="180">
        <f>(52471166.4-52471166.4*0.2/1.2)/1000</f>
        <v>43725.972000000002</v>
      </c>
      <c r="S27" s="181" t="s">
        <v>619</v>
      </c>
      <c r="T27" s="181" t="s">
        <v>619</v>
      </c>
      <c r="U27" s="186" t="s">
        <v>620</v>
      </c>
      <c r="V27" s="183">
        <v>2</v>
      </c>
      <c r="W27" s="181" t="s">
        <v>627</v>
      </c>
      <c r="X27" s="187" t="s">
        <v>628</v>
      </c>
      <c r="Y27" s="178" t="s">
        <v>520</v>
      </c>
      <c r="Z27" s="185"/>
      <c r="AA27" s="184">
        <v>0</v>
      </c>
      <c r="AB27" s="188">
        <v>40563.47</v>
      </c>
      <c r="AC27" s="184" t="s">
        <v>629</v>
      </c>
      <c r="AD27" s="184">
        <v>48676.164199999999</v>
      </c>
      <c r="AE27" s="184"/>
      <c r="AF27" s="183">
        <v>32515077089</v>
      </c>
      <c r="AG27" s="181" t="s">
        <v>624</v>
      </c>
      <c r="AH27" s="185">
        <v>45866</v>
      </c>
      <c r="AI27" s="185">
        <v>45866</v>
      </c>
      <c r="AJ27" s="185">
        <v>45874</v>
      </c>
      <c r="AK27" s="185">
        <v>45877</v>
      </c>
      <c r="AL27" s="178" t="s">
        <v>339</v>
      </c>
      <c r="AM27" s="178" t="s">
        <v>339</v>
      </c>
      <c r="AN27" s="178" t="s">
        <v>339</v>
      </c>
      <c r="AO27" s="178" t="s">
        <v>339</v>
      </c>
      <c r="AP27" s="185">
        <v>45912</v>
      </c>
      <c r="AQ27" s="185">
        <v>45912</v>
      </c>
      <c r="AR27" s="185">
        <v>45912</v>
      </c>
      <c r="AS27" s="185">
        <v>45912</v>
      </c>
      <c r="AT27" s="185">
        <v>46182</v>
      </c>
      <c r="AU27" s="178"/>
      <c r="AV27" s="17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115" zoomScaleNormal="90" zoomScaleSheetLayoutView="115" workbookViewId="0">
      <selection activeCell="B26" sqref="B26"/>
    </sheetView>
  </sheetViews>
  <sheetFormatPr defaultRowHeight="15.75" x14ac:dyDescent="0.25"/>
  <cols>
    <col min="1" max="2" width="66.140625" style="92"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6" t="s">
        <v>26</v>
      </c>
    </row>
    <row r="2" spans="1:8" ht="18.75" x14ac:dyDescent="0.3">
      <c r="B2" s="13" t="s">
        <v>10</v>
      </c>
    </row>
    <row r="3" spans="1:8" ht="18.75" x14ac:dyDescent="0.3">
      <c r="B3" s="13" t="s">
        <v>486</v>
      </c>
    </row>
    <row r="4" spans="1:8" x14ac:dyDescent="0.25">
      <c r="B4" s="31"/>
    </row>
    <row r="5" spans="1:8" ht="18.75" x14ac:dyDescent="0.3">
      <c r="A5" s="348" t="s">
        <v>551</v>
      </c>
      <c r="B5" s="348"/>
      <c r="C5" s="44"/>
      <c r="D5" s="44"/>
      <c r="E5" s="44"/>
      <c r="F5" s="44"/>
      <c r="G5" s="44"/>
      <c r="H5" s="44"/>
    </row>
    <row r="6" spans="1:8" ht="18.75" x14ac:dyDescent="0.3">
      <c r="A6" s="112"/>
      <c r="B6" s="112"/>
      <c r="C6" s="112"/>
      <c r="D6" s="112"/>
      <c r="E6" s="112"/>
      <c r="F6" s="112"/>
      <c r="G6" s="112"/>
      <c r="H6" s="112"/>
    </row>
    <row r="7" spans="1:8" ht="18.75" x14ac:dyDescent="0.25">
      <c r="A7" s="199" t="s">
        <v>9</v>
      </c>
      <c r="B7" s="199"/>
      <c r="C7" s="11"/>
      <c r="D7" s="11"/>
      <c r="E7" s="11"/>
      <c r="F7" s="11"/>
      <c r="G7" s="11"/>
      <c r="H7" s="11"/>
    </row>
    <row r="8" spans="1:8" ht="18.75" x14ac:dyDescent="0.25">
      <c r="A8" s="11"/>
      <c r="B8" s="11"/>
      <c r="C8" s="11"/>
      <c r="D8" s="11"/>
      <c r="E8" s="11"/>
      <c r="F8" s="11"/>
      <c r="G8" s="11"/>
      <c r="H8" s="11"/>
    </row>
    <row r="9" spans="1:8" x14ac:dyDescent="0.25">
      <c r="A9" s="345" t="s">
        <v>523</v>
      </c>
      <c r="B9" s="345"/>
      <c r="C9" s="8"/>
      <c r="D9" s="8"/>
      <c r="E9" s="8"/>
      <c r="F9" s="8"/>
      <c r="G9" s="8"/>
      <c r="H9" s="8"/>
    </row>
    <row r="10" spans="1:8" x14ac:dyDescent="0.25">
      <c r="A10" s="196" t="s">
        <v>8</v>
      </c>
      <c r="B10" s="196"/>
      <c r="C10" s="6"/>
      <c r="D10" s="6"/>
      <c r="E10" s="6"/>
      <c r="F10" s="6"/>
      <c r="G10" s="6"/>
      <c r="H10" s="6"/>
    </row>
    <row r="11" spans="1:8" ht="18.75" x14ac:dyDescent="0.25">
      <c r="A11" s="11"/>
      <c r="B11" s="11"/>
      <c r="C11" s="11"/>
      <c r="D11" s="11"/>
      <c r="E11" s="11"/>
      <c r="F11" s="11"/>
      <c r="G11" s="11"/>
      <c r="H11" s="11"/>
    </row>
    <row r="12" spans="1:8" ht="30.75" customHeight="1" x14ac:dyDescent="0.25">
      <c r="A12" s="345" t="s">
        <v>519</v>
      </c>
      <c r="B12" s="345"/>
      <c r="C12" s="8"/>
      <c r="D12" s="8"/>
      <c r="E12" s="8"/>
      <c r="F12" s="8"/>
      <c r="G12" s="8"/>
      <c r="H12" s="8"/>
    </row>
    <row r="13" spans="1:8" x14ac:dyDescent="0.25">
      <c r="A13" s="196" t="s">
        <v>7</v>
      </c>
      <c r="B13" s="196"/>
      <c r="C13" s="6"/>
      <c r="D13" s="6"/>
      <c r="E13" s="6"/>
      <c r="F13" s="6"/>
      <c r="G13" s="6"/>
      <c r="H13" s="6"/>
    </row>
    <row r="14" spans="1:8" ht="18.75" x14ac:dyDescent="0.25">
      <c r="A14" s="10"/>
      <c r="B14" s="10"/>
      <c r="C14" s="10"/>
      <c r="D14" s="10"/>
      <c r="E14" s="10"/>
      <c r="F14" s="10"/>
      <c r="G14" s="10"/>
      <c r="H14" s="10"/>
    </row>
    <row r="15" spans="1:8" x14ac:dyDescent="0.25">
      <c r="A15" s="345" t="s">
        <v>565</v>
      </c>
      <c r="B15" s="345"/>
      <c r="C15" s="8"/>
      <c r="D15" s="8"/>
      <c r="E15" s="8"/>
      <c r="F15" s="8"/>
      <c r="G15" s="8"/>
      <c r="H15" s="8"/>
    </row>
    <row r="16" spans="1:8" x14ac:dyDescent="0.25">
      <c r="A16" s="196" t="s">
        <v>6</v>
      </c>
      <c r="B16" s="196"/>
      <c r="C16" s="6"/>
      <c r="D16" s="6"/>
      <c r="E16" s="6"/>
      <c r="F16" s="6"/>
      <c r="G16" s="6"/>
      <c r="H16" s="6"/>
    </row>
    <row r="17" spans="1:2" x14ac:dyDescent="0.25">
      <c r="B17" s="93"/>
    </row>
    <row r="18" spans="1:2" ht="33.75" customHeight="1" x14ac:dyDescent="0.25">
      <c r="A18" s="346" t="s">
        <v>469</v>
      </c>
      <c r="B18" s="347"/>
    </row>
    <row r="19" spans="1:2" x14ac:dyDescent="0.25">
      <c r="B19" s="31"/>
    </row>
    <row r="20" spans="1:2" ht="16.5" thickBot="1" x14ac:dyDescent="0.3">
      <c r="B20" s="94"/>
    </row>
    <row r="21" spans="1:2" ht="48.75" customHeight="1" thickBot="1" x14ac:dyDescent="0.3">
      <c r="A21" s="95" t="s">
        <v>346</v>
      </c>
      <c r="B21" s="153" t="str">
        <f>A15</f>
        <v>Реконструкция двух КЛ-10 кВ от ГПП-2 до РП-3 (2х2,113 км, 2х2,068 км) г.о. Тольятти Самарская область</v>
      </c>
    </row>
    <row r="22" spans="1:2" ht="16.5" thickBot="1" x14ac:dyDescent="0.3">
      <c r="A22" s="95" t="s">
        <v>347</v>
      </c>
      <c r="B22" s="154" t="s">
        <v>567</v>
      </c>
    </row>
    <row r="23" spans="1:2" ht="16.5" thickBot="1" x14ac:dyDescent="0.3">
      <c r="A23" s="95" t="s">
        <v>313</v>
      </c>
      <c r="B23" s="155" t="s">
        <v>552</v>
      </c>
    </row>
    <row r="24" spans="1:2" ht="16.5" thickBot="1" x14ac:dyDescent="0.3">
      <c r="A24" s="95" t="s">
        <v>348</v>
      </c>
      <c r="B24" s="155" t="s">
        <v>566</v>
      </c>
    </row>
    <row r="25" spans="1:2" ht="16.5" thickBot="1" x14ac:dyDescent="0.3">
      <c r="A25" s="96" t="s">
        <v>349</v>
      </c>
      <c r="B25" s="154">
        <v>2026</v>
      </c>
    </row>
    <row r="26" spans="1:2" ht="16.5" thickBot="1" x14ac:dyDescent="0.3">
      <c r="A26" s="97" t="s">
        <v>350</v>
      </c>
      <c r="B26" s="154" t="s">
        <v>514</v>
      </c>
    </row>
    <row r="27" spans="1:2" ht="29.25" thickBot="1" x14ac:dyDescent="0.3">
      <c r="A27" s="103" t="s">
        <v>553</v>
      </c>
      <c r="B27" s="156">
        <v>50.685590000000005</v>
      </c>
    </row>
    <row r="28" spans="1:2" ht="16.5" thickBot="1" x14ac:dyDescent="0.3">
      <c r="A28" s="99" t="s">
        <v>351</v>
      </c>
      <c r="B28" s="157" t="s">
        <v>568</v>
      </c>
    </row>
    <row r="29" spans="1:2" ht="29.25" thickBot="1" x14ac:dyDescent="0.3">
      <c r="A29" s="104" t="s">
        <v>352</v>
      </c>
      <c r="B29" s="157">
        <f>B33+B38</f>
        <v>50.685585800000005</v>
      </c>
    </row>
    <row r="30" spans="1:2" ht="29.25" thickBot="1" x14ac:dyDescent="0.3">
      <c r="A30" s="104" t="s">
        <v>353</v>
      </c>
      <c r="B30" s="157">
        <f>B29</f>
        <v>50.685585800000005</v>
      </c>
    </row>
    <row r="31" spans="1:2" ht="16.5" thickBot="1" x14ac:dyDescent="0.3">
      <c r="A31" s="99" t="s">
        <v>354</v>
      </c>
      <c r="B31" s="157"/>
    </row>
    <row r="32" spans="1:2" ht="29.25" thickBot="1" x14ac:dyDescent="0.3">
      <c r="A32" s="104" t="s">
        <v>355</v>
      </c>
      <c r="B32" s="157" t="s">
        <v>563</v>
      </c>
    </row>
    <row r="33" spans="1:2" ht="16.5" thickBot="1" x14ac:dyDescent="0.3">
      <c r="A33" s="99" t="s">
        <v>559</v>
      </c>
      <c r="B33" s="158">
        <v>2.0094216</v>
      </c>
    </row>
    <row r="34" spans="1:2" ht="16.5" thickBot="1" x14ac:dyDescent="0.3">
      <c r="A34" s="99" t="s">
        <v>357</v>
      </c>
      <c r="B34" s="159">
        <f>B33/B27</f>
        <v>3.9644830019735386E-2</v>
      </c>
    </row>
    <row r="35" spans="1:2" ht="16.5" thickBot="1" x14ac:dyDescent="0.3">
      <c r="A35" s="99" t="s">
        <v>358</v>
      </c>
      <c r="B35" s="158">
        <v>2.0094216</v>
      </c>
    </row>
    <row r="36" spans="1:2" ht="16.5" thickBot="1" x14ac:dyDescent="0.3">
      <c r="A36" s="99" t="s">
        <v>359</v>
      </c>
      <c r="B36" s="160">
        <v>1.6745180000000002</v>
      </c>
    </row>
    <row r="37" spans="1:2" ht="29.25" thickBot="1" x14ac:dyDescent="0.3">
      <c r="A37" s="104" t="s">
        <v>355</v>
      </c>
      <c r="B37" s="161" t="s">
        <v>564</v>
      </c>
    </row>
    <row r="38" spans="1:2" ht="16.5" thickBot="1" x14ac:dyDescent="0.3">
      <c r="A38" s="99" t="s">
        <v>560</v>
      </c>
      <c r="B38" s="160">
        <v>48.676164200000002</v>
      </c>
    </row>
    <row r="39" spans="1:2" ht="16.5" thickBot="1" x14ac:dyDescent="0.3">
      <c r="A39" s="99" t="s">
        <v>357</v>
      </c>
      <c r="B39" s="159">
        <f>B38/B27</f>
        <v>0.96035508711647621</v>
      </c>
    </row>
    <row r="40" spans="1:2" ht="16.5" thickBot="1" x14ac:dyDescent="0.3">
      <c r="A40" s="99" t="s">
        <v>358</v>
      </c>
      <c r="B40" s="157">
        <v>0</v>
      </c>
    </row>
    <row r="41" spans="1:2" ht="16.5" thickBot="1" x14ac:dyDescent="0.3">
      <c r="A41" s="99" t="s">
        <v>359</v>
      </c>
      <c r="B41" s="157">
        <v>0</v>
      </c>
    </row>
    <row r="42" spans="1:2" ht="29.25" thickBot="1" x14ac:dyDescent="0.3">
      <c r="A42" s="104" t="s">
        <v>360</v>
      </c>
      <c r="B42" s="157">
        <v>0</v>
      </c>
    </row>
    <row r="43" spans="1:2" ht="16.5" thickBot="1" x14ac:dyDescent="0.3">
      <c r="A43" s="99" t="s">
        <v>356</v>
      </c>
      <c r="B43" s="157">
        <v>0</v>
      </c>
    </row>
    <row r="44" spans="1:2" ht="16.5" thickBot="1" x14ac:dyDescent="0.3">
      <c r="A44" s="99" t="s">
        <v>357</v>
      </c>
      <c r="B44" s="157">
        <v>0</v>
      </c>
    </row>
    <row r="45" spans="1:2" ht="16.5" thickBot="1" x14ac:dyDescent="0.3">
      <c r="A45" s="99" t="s">
        <v>358</v>
      </c>
      <c r="B45" s="157">
        <v>0</v>
      </c>
    </row>
    <row r="46" spans="1:2" ht="16.5" thickBot="1" x14ac:dyDescent="0.3">
      <c r="A46" s="99" t="s">
        <v>359</v>
      </c>
      <c r="B46" s="157">
        <v>0</v>
      </c>
    </row>
    <row r="47" spans="1:2" ht="29.25" thickBot="1" x14ac:dyDescent="0.3">
      <c r="A47" s="98" t="s">
        <v>361</v>
      </c>
      <c r="B47" s="162">
        <v>1</v>
      </c>
    </row>
    <row r="48" spans="1:2" ht="16.5" thickBot="1" x14ac:dyDescent="0.3">
      <c r="A48" s="100" t="s">
        <v>354</v>
      </c>
      <c r="B48" s="163"/>
    </row>
    <row r="49" spans="1:2" ht="16.5" thickBot="1" x14ac:dyDescent="0.3">
      <c r="A49" s="100" t="s">
        <v>362</v>
      </c>
      <c r="B49" s="164">
        <f>B38/(B33+B38)</f>
        <v>0.96035516669514343</v>
      </c>
    </row>
    <row r="50" spans="1:2" ht="16.5" thickBot="1" x14ac:dyDescent="0.3">
      <c r="A50" s="100" t="s">
        <v>363</v>
      </c>
      <c r="B50" s="163" t="s">
        <v>554</v>
      </c>
    </row>
    <row r="51" spans="1:2" ht="16.5" thickBot="1" x14ac:dyDescent="0.3">
      <c r="A51" s="100" t="s">
        <v>364</v>
      </c>
      <c r="B51" s="165">
        <f>B47-B49</f>
        <v>3.9644833304856575E-2</v>
      </c>
    </row>
    <row r="52" spans="1:2" ht="16.5" thickBot="1" x14ac:dyDescent="0.3">
      <c r="A52" s="96" t="s">
        <v>365</v>
      </c>
      <c r="B52" s="164">
        <f>B53/B27</f>
        <v>3.9644830019735386E-2</v>
      </c>
    </row>
    <row r="53" spans="1:2" ht="16.5" thickBot="1" x14ac:dyDescent="0.3">
      <c r="A53" s="96" t="s">
        <v>366</v>
      </c>
      <c r="B53" s="163">
        <f>B35+B40</f>
        <v>2.0094216</v>
      </c>
    </row>
    <row r="54" spans="1:2" ht="16.5" thickBot="1" x14ac:dyDescent="0.3">
      <c r="A54" s="96" t="s">
        <v>367</v>
      </c>
      <c r="B54" s="164">
        <f>B55/(B27/1.2)</f>
        <v>3.9644830019735393E-2</v>
      </c>
    </row>
    <row r="55" spans="1:2" ht="16.5" thickBot="1" x14ac:dyDescent="0.3">
      <c r="A55" s="97" t="s">
        <v>368</v>
      </c>
      <c r="B55" s="163">
        <f>B36+B41</f>
        <v>1.6745180000000002</v>
      </c>
    </row>
    <row r="56" spans="1:2" x14ac:dyDescent="0.25">
      <c r="A56" s="166" t="s">
        <v>369</v>
      </c>
      <c r="B56" s="167"/>
    </row>
    <row r="57" spans="1:2" ht="16.5" thickBot="1" x14ac:dyDescent="0.3">
      <c r="A57" s="168" t="s">
        <v>370</v>
      </c>
      <c r="B57" s="167" t="s">
        <v>523</v>
      </c>
    </row>
    <row r="58" spans="1:2" ht="16.5" thickBot="1" x14ac:dyDescent="0.3">
      <c r="A58" s="168" t="s">
        <v>371</v>
      </c>
      <c r="B58" s="157" t="s">
        <v>561</v>
      </c>
    </row>
    <row r="59" spans="1:2" ht="16.5" thickBot="1" x14ac:dyDescent="0.3">
      <c r="A59" s="168" t="s">
        <v>372</v>
      </c>
      <c r="B59" s="167" t="s">
        <v>490</v>
      </c>
    </row>
    <row r="60" spans="1:2" ht="16.5" thickBot="1" x14ac:dyDescent="0.3">
      <c r="A60" s="168" t="s">
        <v>373</v>
      </c>
      <c r="B60" s="157" t="s">
        <v>562</v>
      </c>
    </row>
    <row r="61" spans="1:2" ht="16.5" thickBot="1" x14ac:dyDescent="0.3">
      <c r="A61" s="168" t="s">
        <v>374</v>
      </c>
      <c r="B61" s="167" t="s">
        <v>490</v>
      </c>
    </row>
    <row r="62" spans="1:2" ht="30.75" thickBot="1" x14ac:dyDescent="0.3">
      <c r="A62" s="101" t="s">
        <v>375</v>
      </c>
      <c r="B62" s="169" t="s">
        <v>490</v>
      </c>
    </row>
    <row r="63" spans="1:2" ht="29.25" thickBot="1" x14ac:dyDescent="0.3">
      <c r="A63" s="96" t="s">
        <v>376</v>
      </c>
      <c r="B63" s="157"/>
    </row>
    <row r="64" spans="1:2" ht="16.5" thickBot="1" x14ac:dyDescent="0.3">
      <c r="A64" s="100" t="s">
        <v>354</v>
      </c>
      <c r="B64" s="170" t="s">
        <v>490</v>
      </c>
    </row>
    <row r="65" spans="1:2" ht="16.5" thickBot="1" x14ac:dyDescent="0.3">
      <c r="A65" s="100" t="s">
        <v>377</v>
      </c>
      <c r="B65" s="157" t="s">
        <v>490</v>
      </c>
    </row>
    <row r="66" spans="1:2" ht="16.5" thickBot="1" x14ac:dyDescent="0.3">
      <c r="A66" s="100" t="s">
        <v>378</v>
      </c>
      <c r="B66" s="170" t="s">
        <v>490</v>
      </c>
    </row>
    <row r="67" spans="1:2" ht="16.5" thickBot="1" x14ac:dyDescent="0.3">
      <c r="A67" s="105" t="s">
        <v>379</v>
      </c>
      <c r="B67" s="171"/>
    </row>
    <row r="68" spans="1:2" ht="16.5" thickBot="1" x14ac:dyDescent="0.3">
      <c r="A68" s="96" t="s">
        <v>380</v>
      </c>
      <c r="B68" s="172"/>
    </row>
    <row r="69" spans="1:2" ht="16.5" thickBot="1" x14ac:dyDescent="0.3">
      <c r="A69" s="102" t="s">
        <v>381</v>
      </c>
      <c r="B69" s="170" t="s">
        <v>548</v>
      </c>
    </row>
    <row r="70" spans="1:2" ht="16.5" thickBot="1" x14ac:dyDescent="0.3">
      <c r="A70" s="102" t="s">
        <v>382</v>
      </c>
      <c r="B70" s="170" t="s">
        <v>490</v>
      </c>
    </row>
    <row r="71" spans="1:2" ht="16.5" thickBot="1" x14ac:dyDescent="0.3">
      <c r="A71" s="102" t="s">
        <v>383</v>
      </c>
      <c r="B71" s="170" t="s">
        <v>490</v>
      </c>
    </row>
    <row r="72" spans="1:2" ht="29.25" thickBot="1" x14ac:dyDescent="0.3">
      <c r="A72" s="106" t="s">
        <v>384</v>
      </c>
      <c r="B72" s="170" t="s">
        <v>555</v>
      </c>
    </row>
    <row r="73" spans="1:2" ht="28.5" x14ac:dyDescent="0.25">
      <c r="A73" s="98" t="s">
        <v>385</v>
      </c>
      <c r="B73" s="342" t="s">
        <v>556</v>
      </c>
    </row>
    <row r="74" spans="1:2" x14ac:dyDescent="0.25">
      <c r="A74" s="102" t="s">
        <v>386</v>
      </c>
      <c r="B74" s="343"/>
    </row>
    <row r="75" spans="1:2" x14ac:dyDescent="0.25">
      <c r="A75" s="102" t="s">
        <v>387</v>
      </c>
      <c r="B75" s="343"/>
    </row>
    <row r="76" spans="1:2" x14ac:dyDescent="0.25">
      <c r="A76" s="102" t="s">
        <v>388</v>
      </c>
      <c r="B76" s="343"/>
    </row>
    <row r="77" spans="1:2" x14ac:dyDescent="0.25">
      <c r="A77" s="102" t="s">
        <v>389</v>
      </c>
      <c r="B77" s="343"/>
    </row>
    <row r="78" spans="1:2" ht="16.5" thickBot="1" x14ac:dyDescent="0.3">
      <c r="A78" s="107" t="s">
        <v>390</v>
      </c>
      <c r="B78" s="344"/>
    </row>
    <row r="81" spans="1:2" x14ac:dyDescent="0.25">
      <c r="A81" s="108"/>
      <c r="B81" s="109"/>
    </row>
    <row r="82" spans="1:2" x14ac:dyDescent="0.25">
      <c r="B82" s="110"/>
    </row>
    <row r="83" spans="1:2" x14ac:dyDescent="0.25">
      <c r="B83" s="111"/>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6" t="s">
        <v>26</v>
      </c>
    </row>
    <row r="2" spans="1:28" s="9" customFormat="1" ht="18.75" customHeight="1" x14ac:dyDescent="0.3">
      <c r="A2" s="15"/>
      <c r="S2" s="13" t="s">
        <v>10</v>
      </c>
    </row>
    <row r="3" spans="1:28" s="9" customFormat="1" ht="18.75" x14ac:dyDescent="0.3">
      <c r="S3" s="13" t="s">
        <v>25</v>
      </c>
    </row>
    <row r="4" spans="1:28" s="9" customFormat="1" ht="18.75" customHeight="1" x14ac:dyDescent="0.2">
      <c r="A4" s="195" t="s">
        <v>492</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9</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5" t="s">
        <v>487</v>
      </c>
      <c r="B8" s="205"/>
      <c r="C8" s="205"/>
      <c r="D8" s="205"/>
      <c r="E8" s="205"/>
      <c r="F8" s="205"/>
      <c r="G8" s="205"/>
      <c r="H8" s="205"/>
      <c r="I8" s="205"/>
      <c r="J8" s="205"/>
      <c r="K8" s="205"/>
      <c r="L8" s="205"/>
      <c r="M8" s="205"/>
      <c r="N8" s="205"/>
      <c r="O8" s="205"/>
      <c r="P8" s="205"/>
      <c r="Q8" s="205"/>
      <c r="R8" s="205"/>
      <c r="S8" s="205"/>
      <c r="T8" s="11"/>
      <c r="U8" s="11"/>
      <c r="V8" s="11"/>
      <c r="W8" s="11"/>
      <c r="X8" s="11"/>
      <c r="Y8" s="11"/>
      <c r="Z8" s="11"/>
      <c r="AA8" s="11"/>
      <c r="AB8" s="11"/>
    </row>
    <row r="9" spans="1:28" s="9" customFormat="1" ht="18.75" x14ac:dyDescent="0.2">
      <c r="A9" s="196" t="s">
        <v>8</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209"/>
      <c r="B10" s="209"/>
      <c r="C10" s="209"/>
      <c r="D10" s="209"/>
      <c r="E10" s="209"/>
      <c r="F10" s="209"/>
      <c r="G10" s="209"/>
      <c r="H10" s="209"/>
      <c r="I10" s="209"/>
      <c r="J10" s="209"/>
      <c r="K10" s="209"/>
      <c r="L10" s="209"/>
      <c r="M10" s="209"/>
      <c r="N10" s="209"/>
      <c r="O10" s="209"/>
      <c r="P10" s="209"/>
      <c r="Q10" s="209"/>
      <c r="R10" s="209"/>
      <c r="S10" s="209"/>
      <c r="T10" s="11"/>
      <c r="U10" s="11"/>
      <c r="V10" s="11"/>
      <c r="W10" s="11"/>
      <c r="X10" s="11"/>
      <c r="Y10" s="11"/>
      <c r="Z10" s="11"/>
      <c r="AA10" s="11"/>
      <c r="AB10" s="11"/>
    </row>
    <row r="11" spans="1:28" s="9" customFormat="1" ht="18.75" x14ac:dyDescent="0.2">
      <c r="A11" s="209" t="s">
        <v>519</v>
      </c>
      <c r="B11" s="209"/>
      <c r="C11" s="209"/>
      <c r="D11" s="209"/>
      <c r="E11" s="209"/>
      <c r="F11" s="209"/>
      <c r="G11" s="209"/>
      <c r="H11" s="209"/>
      <c r="I11" s="209"/>
      <c r="J11" s="209"/>
      <c r="K11" s="209"/>
      <c r="L11" s="209"/>
      <c r="M11" s="209"/>
      <c r="N11" s="209"/>
      <c r="O11" s="209"/>
      <c r="P11" s="209"/>
      <c r="Q11" s="209"/>
      <c r="R11" s="209"/>
      <c r="S11" s="209"/>
      <c r="T11" s="11"/>
      <c r="U11" s="11"/>
      <c r="V11" s="11"/>
      <c r="W11" s="11"/>
      <c r="X11" s="11"/>
      <c r="Y11" s="11"/>
      <c r="Z11" s="11"/>
      <c r="AA11" s="11"/>
      <c r="AB11" s="11"/>
    </row>
    <row r="12" spans="1:28" s="9" customFormat="1" ht="18.75" x14ac:dyDescent="0.2">
      <c r="A12" s="196" t="s">
        <v>7</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4"/>
      <c r="U13" s="4"/>
      <c r="V13" s="4"/>
      <c r="W13" s="4"/>
      <c r="X13" s="4"/>
      <c r="Y13" s="4"/>
      <c r="Z13" s="4"/>
      <c r="AA13" s="4"/>
      <c r="AB13" s="4"/>
    </row>
    <row r="14" spans="1:28" s="3" customFormat="1" ht="15.75" x14ac:dyDescent="0.2">
      <c r="A14" s="205" t="s">
        <v>565</v>
      </c>
      <c r="B14" s="205"/>
      <c r="C14" s="205"/>
      <c r="D14" s="205"/>
      <c r="E14" s="205"/>
      <c r="F14" s="205"/>
      <c r="G14" s="205"/>
      <c r="H14" s="205"/>
      <c r="I14" s="205"/>
      <c r="J14" s="205"/>
      <c r="K14" s="205"/>
      <c r="L14" s="205"/>
      <c r="M14" s="205"/>
      <c r="N14" s="205"/>
      <c r="O14" s="205"/>
      <c r="P14" s="205"/>
      <c r="Q14" s="205"/>
      <c r="R14" s="205"/>
      <c r="S14" s="205"/>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4"/>
      <c r="U16" s="4"/>
      <c r="V16" s="4"/>
      <c r="W16" s="4"/>
      <c r="X16" s="4"/>
      <c r="Y16" s="4"/>
    </row>
    <row r="17" spans="1:28" s="3" customFormat="1" ht="45.75" customHeight="1" x14ac:dyDescent="0.2">
      <c r="A17" s="197" t="s">
        <v>446</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4"/>
      <c r="U18" s="4"/>
      <c r="V18" s="4"/>
      <c r="W18" s="4"/>
      <c r="X18" s="4"/>
      <c r="Y18" s="4"/>
    </row>
    <row r="19" spans="1:28" s="3" customFormat="1" ht="54" customHeight="1" x14ac:dyDescent="0.2">
      <c r="A19" s="204" t="s">
        <v>5</v>
      </c>
      <c r="B19" s="204" t="s">
        <v>57</v>
      </c>
      <c r="C19" s="206" t="s">
        <v>345</v>
      </c>
      <c r="D19" s="204" t="s">
        <v>344</v>
      </c>
      <c r="E19" s="204" t="s">
        <v>56</v>
      </c>
      <c r="F19" s="204" t="s">
        <v>55</v>
      </c>
      <c r="G19" s="204" t="s">
        <v>340</v>
      </c>
      <c r="H19" s="204" t="s">
        <v>54</v>
      </c>
      <c r="I19" s="204" t="s">
        <v>53</v>
      </c>
      <c r="J19" s="204" t="s">
        <v>52</v>
      </c>
      <c r="K19" s="204" t="s">
        <v>51</v>
      </c>
      <c r="L19" s="204" t="s">
        <v>50</v>
      </c>
      <c r="M19" s="204" t="s">
        <v>49</v>
      </c>
      <c r="N19" s="204" t="s">
        <v>48</v>
      </c>
      <c r="O19" s="204" t="s">
        <v>47</v>
      </c>
      <c r="P19" s="204" t="s">
        <v>46</v>
      </c>
      <c r="Q19" s="204" t="s">
        <v>343</v>
      </c>
      <c r="R19" s="204"/>
      <c r="S19" s="208" t="s">
        <v>440</v>
      </c>
      <c r="T19" s="4"/>
      <c r="U19" s="4"/>
      <c r="V19" s="4"/>
      <c r="W19" s="4"/>
      <c r="X19" s="4"/>
      <c r="Y19" s="4"/>
    </row>
    <row r="20" spans="1:28" s="3" customFormat="1" ht="180.75" customHeight="1" x14ac:dyDescent="0.2">
      <c r="A20" s="204"/>
      <c r="B20" s="204"/>
      <c r="C20" s="207"/>
      <c r="D20" s="204"/>
      <c r="E20" s="204"/>
      <c r="F20" s="204"/>
      <c r="G20" s="204"/>
      <c r="H20" s="204"/>
      <c r="I20" s="204"/>
      <c r="J20" s="204"/>
      <c r="K20" s="204"/>
      <c r="L20" s="204"/>
      <c r="M20" s="204"/>
      <c r="N20" s="204"/>
      <c r="O20" s="204"/>
      <c r="P20" s="204"/>
      <c r="Q20" s="29" t="s">
        <v>341</v>
      </c>
      <c r="R20" s="30" t="s">
        <v>342</v>
      </c>
      <c r="S20" s="208"/>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490</v>
      </c>
      <c r="B22" s="29" t="s">
        <v>490</v>
      </c>
      <c r="C22" s="29" t="s">
        <v>490</v>
      </c>
      <c r="D22" s="29" t="s">
        <v>490</v>
      </c>
      <c r="E22" s="29" t="s">
        <v>490</v>
      </c>
      <c r="F22" s="29" t="s">
        <v>490</v>
      </c>
      <c r="G22" s="29" t="s">
        <v>490</v>
      </c>
      <c r="H22" s="29" t="s">
        <v>490</v>
      </c>
      <c r="I22" s="29" t="s">
        <v>490</v>
      </c>
      <c r="J22" s="29" t="s">
        <v>490</v>
      </c>
      <c r="K22" s="29" t="s">
        <v>490</v>
      </c>
      <c r="L22" s="29" t="s">
        <v>490</v>
      </c>
      <c r="M22" s="29" t="s">
        <v>490</v>
      </c>
      <c r="N22" s="29" t="s">
        <v>490</v>
      </c>
      <c r="O22" s="29" t="s">
        <v>490</v>
      </c>
      <c r="P22" s="29" t="s">
        <v>490</v>
      </c>
      <c r="Q22" s="29" t="s">
        <v>490</v>
      </c>
      <c r="R22" s="29" t="s">
        <v>490</v>
      </c>
      <c r="S22" s="29" t="s">
        <v>490</v>
      </c>
      <c r="T22" s="4"/>
      <c r="U22" s="4"/>
      <c r="V22" s="4"/>
      <c r="W22" s="4"/>
      <c r="X22" s="4"/>
      <c r="Y22" s="4"/>
    </row>
    <row r="23" spans="1:28" s="3" customFormat="1" ht="18.75" x14ac:dyDescent="0.2">
      <c r="A23" s="29"/>
      <c r="B23" s="32"/>
      <c r="C23" s="32"/>
      <c r="D23" s="32"/>
      <c r="E23" s="32"/>
      <c r="F23" s="32"/>
      <c r="G23" s="32"/>
      <c r="H23" s="20"/>
      <c r="I23" s="20"/>
      <c r="J23" s="20"/>
      <c r="K23" s="20"/>
      <c r="L23" s="20"/>
      <c r="M23" s="20"/>
      <c r="N23" s="20"/>
      <c r="O23" s="20"/>
      <c r="P23" s="20"/>
      <c r="Q23" s="20"/>
      <c r="R23" s="5"/>
      <c r="S23" s="5"/>
      <c r="T23" s="4"/>
      <c r="U23" s="4"/>
      <c r="V23" s="4"/>
      <c r="W23" s="4"/>
    </row>
    <row r="24" spans="1:28" s="3" customFormat="1" ht="18.75" x14ac:dyDescent="0.2">
      <c r="A24" s="29"/>
      <c r="B24" s="32"/>
      <c r="C24" s="32"/>
      <c r="D24" s="32"/>
      <c r="E24" s="32"/>
      <c r="F24" s="32"/>
      <c r="G24" s="32"/>
      <c r="H24" s="20"/>
      <c r="I24" s="20"/>
      <c r="J24" s="20"/>
      <c r="K24" s="20"/>
      <c r="L24" s="20"/>
      <c r="M24" s="20"/>
      <c r="N24" s="20"/>
      <c r="O24" s="20"/>
      <c r="P24" s="20"/>
      <c r="Q24" s="20"/>
      <c r="R24" s="5"/>
      <c r="S24" s="5"/>
      <c r="T24" s="4"/>
      <c r="U24" s="4"/>
      <c r="V24" s="4"/>
      <c r="W24" s="4"/>
    </row>
    <row r="25" spans="1:28" s="3" customFormat="1" ht="18.75" x14ac:dyDescent="0.2">
      <c r="A25" s="17"/>
      <c r="B25" s="32"/>
      <c r="C25" s="32"/>
      <c r="D25" s="32"/>
      <c r="E25" s="32"/>
      <c r="F25" s="32"/>
      <c r="G25" s="32"/>
      <c r="H25" s="20"/>
      <c r="I25" s="20"/>
      <c r="J25" s="20"/>
      <c r="K25" s="20"/>
      <c r="L25" s="20"/>
      <c r="M25" s="20"/>
      <c r="N25" s="20"/>
      <c r="O25" s="20"/>
      <c r="P25" s="20"/>
      <c r="Q25" s="20"/>
      <c r="R25" s="5"/>
      <c r="S25" s="5"/>
      <c r="T25" s="4"/>
      <c r="U25" s="4"/>
      <c r="V25" s="4"/>
      <c r="W25" s="4"/>
    </row>
    <row r="26" spans="1:28" s="3" customFormat="1" ht="18.75" x14ac:dyDescent="0.2">
      <c r="A26" s="17"/>
      <c r="B26" s="32"/>
      <c r="C26" s="32"/>
      <c r="D26" s="32"/>
      <c r="E26" s="32"/>
      <c r="F26" s="32"/>
      <c r="G26" s="32"/>
      <c r="H26" s="20"/>
      <c r="I26" s="20"/>
      <c r="J26" s="20"/>
      <c r="K26" s="20"/>
      <c r="L26" s="20"/>
      <c r="M26" s="20"/>
      <c r="N26" s="20"/>
      <c r="O26" s="20"/>
      <c r="P26" s="20"/>
      <c r="Q26" s="20"/>
      <c r="R26" s="5"/>
      <c r="S26" s="5"/>
      <c r="T26" s="4"/>
      <c r="U26" s="4"/>
      <c r="V26" s="4"/>
      <c r="W26" s="4"/>
    </row>
    <row r="27" spans="1:28" s="3" customFormat="1" ht="18.75" x14ac:dyDescent="0.2">
      <c r="A27" s="17"/>
      <c r="B27" s="32"/>
      <c r="C27" s="32"/>
      <c r="D27" s="32"/>
      <c r="E27" s="32"/>
      <c r="F27" s="32"/>
      <c r="G27" s="32"/>
      <c r="H27" s="20"/>
      <c r="I27" s="20"/>
      <c r="J27" s="20"/>
      <c r="K27" s="20"/>
      <c r="L27" s="20"/>
      <c r="M27" s="20"/>
      <c r="N27" s="20"/>
      <c r="O27" s="20"/>
      <c r="P27" s="20"/>
      <c r="Q27" s="20"/>
      <c r="R27" s="5"/>
      <c r="S27" s="5"/>
      <c r="T27" s="4"/>
      <c r="U27" s="4"/>
      <c r="V27" s="4"/>
      <c r="W27" s="4"/>
    </row>
    <row r="28" spans="1:28" s="3" customFormat="1" ht="18.75" x14ac:dyDescent="0.2">
      <c r="A28" s="20"/>
      <c r="B28" s="20"/>
      <c r="C28" s="20"/>
      <c r="D28" s="20"/>
      <c r="E28" s="20"/>
      <c r="F28" s="20"/>
      <c r="G28" s="20"/>
      <c r="H28" s="20"/>
      <c r="I28" s="20"/>
      <c r="J28" s="20"/>
      <c r="K28" s="20"/>
      <c r="L28" s="20"/>
      <c r="M28" s="20"/>
      <c r="N28" s="20"/>
      <c r="O28" s="20"/>
      <c r="P28" s="20"/>
      <c r="Q28" s="20"/>
      <c r="R28" s="5"/>
      <c r="S28" s="5"/>
      <c r="T28" s="4"/>
      <c r="U28" s="4"/>
      <c r="V28" s="4"/>
      <c r="W28" s="4"/>
    </row>
    <row r="29" spans="1:28" ht="20.25" customHeight="1" x14ac:dyDescent="0.25">
      <c r="A29" s="90"/>
      <c r="B29" s="32"/>
      <c r="C29" s="32"/>
      <c r="D29" s="32"/>
      <c r="E29" s="90"/>
      <c r="F29" s="90"/>
      <c r="G29" s="90"/>
      <c r="H29" s="90"/>
      <c r="I29" s="90"/>
      <c r="J29" s="90"/>
      <c r="K29" s="90"/>
      <c r="L29" s="90"/>
      <c r="M29" s="90"/>
      <c r="N29" s="90"/>
      <c r="O29" s="90"/>
      <c r="P29" s="90"/>
      <c r="Q29" s="91"/>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zoomScale="60" zoomScaleNormal="60" workbookViewId="0">
      <selection activeCell="A17" sqref="A17:T17"/>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6" t="s">
        <v>26</v>
      </c>
    </row>
    <row r="3" spans="1:20" s="9" customFormat="1" ht="18.75" customHeight="1" x14ac:dyDescent="0.3">
      <c r="A3" s="15"/>
      <c r="T3" s="13" t="s">
        <v>10</v>
      </c>
    </row>
    <row r="4" spans="1:20" s="9" customFormat="1" ht="18.75" customHeight="1" x14ac:dyDescent="0.3">
      <c r="A4" s="15"/>
      <c r="T4" s="13" t="s">
        <v>25</v>
      </c>
    </row>
    <row r="5" spans="1:20" s="9" customFormat="1" ht="18.75" customHeight="1" x14ac:dyDescent="0.3">
      <c r="A5" s="15"/>
      <c r="T5" s="13"/>
    </row>
    <row r="6" spans="1:20" s="9" customFormat="1" x14ac:dyDescent="0.2">
      <c r="A6" s="195" t="s">
        <v>492</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9</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5" t="s">
        <v>487</v>
      </c>
      <c r="B10" s="205"/>
      <c r="C10" s="205"/>
      <c r="D10" s="205"/>
      <c r="E10" s="205"/>
      <c r="F10" s="205"/>
      <c r="G10" s="205"/>
      <c r="H10" s="205"/>
      <c r="I10" s="205"/>
      <c r="J10" s="205"/>
      <c r="K10" s="205"/>
      <c r="L10" s="205"/>
      <c r="M10" s="205"/>
      <c r="N10" s="205"/>
      <c r="O10" s="205"/>
      <c r="P10" s="205"/>
      <c r="Q10" s="205"/>
      <c r="R10" s="205"/>
      <c r="S10" s="205"/>
      <c r="T10" s="205"/>
    </row>
    <row r="11" spans="1:20" s="9" customFormat="1" ht="18.75" customHeight="1" x14ac:dyDescent="0.2">
      <c r="A11" s="196" t="s">
        <v>8</v>
      </c>
      <c r="B11" s="196"/>
      <c r="C11" s="196"/>
      <c r="D11" s="196"/>
      <c r="E11" s="196"/>
      <c r="F11" s="196"/>
      <c r="G11" s="196"/>
      <c r="H11" s="196"/>
      <c r="I11" s="196"/>
      <c r="J11" s="196"/>
      <c r="K11" s="196"/>
      <c r="L11" s="196"/>
      <c r="M11" s="196"/>
      <c r="N11" s="196"/>
      <c r="O11" s="196"/>
      <c r="P11" s="196"/>
      <c r="Q11" s="196"/>
      <c r="R11" s="196"/>
      <c r="S11" s="196"/>
      <c r="T11" s="196"/>
    </row>
    <row r="12" spans="1:20" s="9" customFormat="1"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9" customFormat="1" ht="18.75" customHeight="1" x14ac:dyDescent="0.2">
      <c r="A13" s="209" t="s">
        <v>519</v>
      </c>
      <c r="B13" s="209"/>
      <c r="C13" s="209"/>
      <c r="D13" s="209"/>
      <c r="E13" s="209"/>
      <c r="F13" s="209"/>
      <c r="G13" s="209"/>
      <c r="H13" s="209"/>
      <c r="I13" s="209"/>
      <c r="J13" s="209"/>
      <c r="K13" s="209"/>
      <c r="L13" s="209"/>
      <c r="M13" s="209"/>
      <c r="N13" s="209"/>
      <c r="O13" s="209"/>
      <c r="P13" s="209"/>
      <c r="Q13" s="209"/>
      <c r="R13" s="209"/>
      <c r="S13" s="209"/>
      <c r="T13" s="209"/>
    </row>
    <row r="14" spans="1:20" s="9" customFormat="1" ht="18.75" customHeight="1" x14ac:dyDescent="0.2">
      <c r="A14" s="196" t="s">
        <v>7</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3" customFormat="1" x14ac:dyDescent="0.2">
      <c r="A16" s="205" t="s">
        <v>565</v>
      </c>
      <c r="B16" s="205"/>
      <c r="C16" s="205"/>
      <c r="D16" s="205"/>
      <c r="E16" s="205"/>
      <c r="F16" s="205"/>
      <c r="G16" s="205"/>
      <c r="H16" s="205"/>
      <c r="I16" s="205"/>
      <c r="J16" s="205"/>
      <c r="K16" s="205"/>
      <c r="L16" s="205"/>
      <c r="M16" s="205"/>
      <c r="N16" s="205"/>
      <c r="O16" s="205"/>
      <c r="P16" s="205"/>
      <c r="Q16" s="205"/>
      <c r="R16" s="205"/>
      <c r="S16" s="205"/>
      <c r="T16" s="205"/>
    </row>
    <row r="17" spans="1:113"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113"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3" customFormat="1" ht="15" customHeight="1" x14ac:dyDescent="0.2">
      <c r="A19" s="198" t="s">
        <v>451</v>
      </c>
      <c r="B19" s="198"/>
      <c r="C19" s="198"/>
      <c r="D19" s="198"/>
      <c r="E19" s="198"/>
      <c r="F19" s="198"/>
      <c r="G19" s="198"/>
      <c r="H19" s="198"/>
      <c r="I19" s="198"/>
      <c r="J19" s="198"/>
      <c r="K19" s="198"/>
      <c r="L19" s="198"/>
      <c r="M19" s="198"/>
      <c r="N19" s="198"/>
      <c r="O19" s="198"/>
      <c r="P19" s="198"/>
      <c r="Q19" s="198"/>
      <c r="R19" s="198"/>
      <c r="S19" s="198"/>
      <c r="T19" s="198"/>
    </row>
    <row r="20" spans="1:113" s="36"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0" t="s">
        <v>5</v>
      </c>
      <c r="B21" s="213" t="s">
        <v>175</v>
      </c>
      <c r="C21" s="214"/>
      <c r="D21" s="217" t="s">
        <v>79</v>
      </c>
      <c r="E21" s="213" t="s">
        <v>478</v>
      </c>
      <c r="F21" s="214"/>
      <c r="G21" s="213" t="s">
        <v>225</v>
      </c>
      <c r="H21" s="214"/>
      <c r="I21" s="213" t="s">
        <v>78</v>
      </c>
      <c r="J21" s="214"/>
      <c r="K21" s="217" t="s">
        <v>77</v>
      </c>
      <c r="L21" s="213" t="s">
        <v>76</v>
      </c>
      <c r="M21" s="214"/>
      <c r="N21" s="213" t="s">
        <v>474</v>
      </c>
      <c r="O21" s="214"/>
      <c r="P21" s="217" t="s">
        <v>75</v>
      </c>
      <c r="Q21" s="223" t="s">
        <v>74</v>
      </c>
      <c r="R21" s="224"/>
      <c r="S21" s="223" t="s">
        <v>73</v>
      </c>
      <c r="T21" s="225"/>
    </row>
    <row r="22" spans="1:113" ht="204.75" customHeight="1" x14ac:dyDescent="0.25">
      <c r="A22" s="221"/>
      <c r="B22" s="215"/>
      <c r="C22" s="216"/>
      <c r="D22" s="219"/>
      <c r="E22" s="215"/>
      <c r="F22" s="216"/>
      <c r="G22" s="215"/>
      <c r="H22" s="216"/>
      <c r="I22" s="215"/>
      <c r="J22" s="216"/>
      <c r="K22" s="218"/>
      <c r="L22" s="215"/>
      <c r="M22" s="216"/>
      <c r="N22" s="215"/>
      <c r="O22" s="216"/>
      <c r="P22" s="218"/>
      <c r="Q22" s="54" t="s">
        <v>72</v>
      </c>
      <c r="R22" s="54" t="s">
        <v>450</v>
      </c>
      <c r="S22" s="54" t="s">
        <v>71</v>
      </c>
      <c r="T22" s="54" t="s">
        <v>70</v>
      </c>
    </row>
    <row r="23" spans="1:113" ht="51.75" customHeight="1" x14ac:dyDescent="0.25">
      <c r="A23" s="222"/>
      <c r="B23" s="54" t="s">
        <v>68</v>
      </c>
      <c r="C23" s="54" t="s">
        <v>69</v>
      </c>
      <c r="D23" s="218"/>
      <c r="E23" s="54" t="s">
        <v>68</v>
      </c>
      <c r="F23" s="54" t="s">
        <v>69</v>
      </c>
      <c r="G23" s="54" t="s">
        <v>68</v>
      </c>
      <c r="H23" s="54" t="s">
        <v>69</v>
      </c>
      <c r="I23" s="54" t="s">
        <v>68</v>
      </c>
      <c r="J23" s="54" t="s">
        <v>69</v>
      </c>
      <c r="K23" s="54" t="s">
        <v>68</v>
      </c>
      <c r="L23" s="54" t="s">
        <v>68</v>
      </c>
      <c r="M23" s="54" t="s">
        <v>69</v>
      </c>
      <c r="N23" s="54" t="s">
        <v>68</v>
      </c>
      <c r="O23" s="54" t="s">
        <v>69</v>
      </c>
      <c r="P23" s="55" t="s">
        <v>68</v>
      </c>
      <c r="Q23" s="54" t="s">
        <v>68</v>
      </c>
      <c r="R23" s="54" t="s">
        <v>68</v>
      </c>
      <c r="S23" s="54" t="s">
        <v>68</v>
      </c>
      <c r="T23" s="54" t="s">
        <v>68</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24" customHeight="1" x14ac:dyDescent="0.25">
      <c r="A25" s="41">
        <v>1</v>
      </c>
      <c r="B25" s="124" t="s">
        <v>490</v>
      </c>
      <c r="C25" s="124" t="s">
        <v>490</v>
      </c>
      <c r="D25" s="124" t="s">
        <v>490</v>
      </c>
      <c r="E25" s="124" t="s">
        <v>490</v>
      </c>
      <c r="F25" s="124" t="s">
        <v>490</v>
      </c>
      <c r="G25" s="124" t="s">
        <v>490</v>
      </c>
      <c r="H25" s="124" t="s">
        <v>490</v>
      </c>
      <c r="I25" s="124" t="s">
        <v>490</v>
      </c>
      <c r="J25" s="124" t="s">
        <v>490</v>
      </c>
      <c r="K25" s="124" t="s">
        <v>490</v>
      </c>
      <c r="L25" s="124" t="s">
        <v>490</v>
      </c>
      <c r="M25" s="124" t="s">
        <v>490</v>
      </c>
      <c r="N25" s="124" t="s">
        <v>490</v>
      </c>
      <c r="O25" s="124" t="s">
        <v>490</v>
      </c>
      <c r="P25" s="124" t="s">
        <v>490</v>
      </c>
      <c r="Q25" s="124" t="s">
        <v>490</v>
      </c>
      <c r="R25" s="124" t="s">
        <v>490</v>
      </c>
      <c r="S25" s="124" t="s">
        <v>490</v>
      </c>
      <c r="T25" s="124" t="s">
        <v>490</v>
      </c>
    </row>
    <row r="26" spans="1:113" ht="3" customHeight="1" x14ac:dyDescent="0.25"/>
    <row r="27" spans="1:113" s="39" customFormat="1" ht="12.75" x14ac:dyDescent="0.2">
      <c r="B27" s="40"/>
      <c r="C27" s="40"/>
      <c r="K27" s="40"/>
    </row>
    <row r="28" spans="1:113" s="39" customFormat="1" x14ac:dyDescent="0.25">
      <c r="B28" s="35" t="s">
        <v>67</v>
      </c>
      <c r="C28" s="35"/>
      <c r="D28" s="35"/>
      <c r="E28" s="35"/>
      <c r="F28" s="35"/>
      <c r="G28" s="35"/>
      <c r="H28" s="35"/>
      <c r="I28" s="35"/>
      <c r="J28" s="35"/>
      <c r="K28" s="35"/>
      <c r="L28" s="35"/>
      <c r="M28" s="35"/>
      <c r="N28" s="35"/>
      <c r="O28" s="35"/>
      <c r="P28" s="35"/>
      <c r="Q28" s="35"/>
      <c r="R28" s="35"/>
    </row>
    <row r="29" spans="1:113" x14ac:dyDescent="0.25">
      <c r="B29" s="212" t="s">
        <v>483</v>
      </c>
      <c r="C29" s="212"/>
      <c r="D29" s="212"/>
      <c r="E29" s="212"/>
      <c r="F29" s="212"/>
      <c r="G29" s="212"/>
      <c r="H29" s="212"/>
      <c r="I29" s="212"/>
      <c r="J29" s="212"/>
      <c r="K29" s="212"/>
      <c r="L29" s="212"/>
      <c r="M29" s="212"/>
      <c r="N29" s="212"/>
      <c r="O29" s="212"/>
      <c r="P29" s="212"/>
      <c r="Q29" s="212"/>
      <c r="R29" s="212"/>
    </row>
    <row r="31" spans="1:113" x14ac:dyDescent="0.25">
      <c r="B31" s="37" t="s">
        <v>449</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66</v>
      </c>
      <c r="C32" s="37"/>
      <c r="D32" s="37"/>
      <c r="E32" s="37"/>
      <c r="H32" s="37"/>
      <c r="I32" s="37"/>
      <c r="J32" s="37"/>
      <c r="K32" s="37"/>
      <c r="L32" s="37"/>
      <c r="M32" s="37"/>
      <c r="N32" s="37"/>
      <c r="O32" s="37"/>
      <c r="P32" s="37"/>
      <c r="Q32" s="37"/>
      <c r="R32" s="37"/>
    </row>
    <row r="33" spans="2:113" x14ac:dyDescent="0.25">
      <c r="B33" s="37" t="s">
        <v>65</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64</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63</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62</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61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60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59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58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7" zoomScale="70" zoomScaleSheetLayoutView="70" workbookViewId="0">
      <selection activeCell="E16" sqref="E16:Y16"/>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11.2851562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6" t="s">
        <v>26</v>
      </c>
    </row>
    <row r="2" spans="1:27" s="9" customFormat="1" ht="18.75" customHeight="1" x14ac:dyDescent="0.3">
      <c r="E2" s="15"/>
      <c r="AA2" s="13" t="s">
        <v>10</v>
      </c>
    </row>
    <row r="3" spans="1:27" s="9" customFormat="1" ht="18.75" customHeight="1" x14ac:dyDescent="0.3">
      <c r="E3" s="15"/>
      <c r="AA3" s="13" t="s">
        <v>25</v>
      </c>
    </row>
    <row r="4" spans="1:27" s="9" customFormat="1" x14ac:dyDescent="0.2">
      <c r="E4" s="14"/>
    </row>
    <row r="5" spans="1:27" s="9" customFormat="1" x14ac:dyDescent="0.2">
      <c r="A5" s="195" t="s">
        <v>492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4"/>
      <c r="B6" s="114"/>
      <c r="C6" s="114"/>
      <c r="D6" s="114"/>
      <c r="E6" s="114"/>
      <c r="F6" s="114"/>
      <c r="G6" s="114"/>
      <c r="H6" s="114"/>
      <c r="I6" s="114"/>
      <c r="J6" s="114"/>
      <c r="K6" s="114"/>
      <c r="L6" s="114"/>
      <c r="M6" s="114"/>
      <c r="N6" s="114"/>
      <c r="O6" s="114"/>
      <c r="P6" s="114"/>
      <c r="Q6" s="114"/>
      <c r="R6" s="114"/>
      <c r="S6" s="114"/>
      <c r="T6" s="114"/>
    </row>
    <row r="7" spans="1:27" s="9" customFormat="1" ht="18.75" x14ac:dyDescent="0.2">
      <c r="E7" s="199" t="s">
        <v>9</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8" t="s">
        <v>487</v>
      </c>
      <c r="F9" s="198"/>
      <c r="G9" s="198"/>
      <c r="H9" s="198"/>
      <c r="I9" s="198"/>
      <c r="J9" s="198"/>
      <c r="K9" s="198"/>
      <c r="L9" s="198"/>
      <c r="M9" s="198"/>
      <c r="N9" s="198"/>
      <c r="O9" s="198"/>
      <c r="P9" s="198"/>
      <c r="Q9" s="198"/>
      <c r="R9" s="198"/>
      <c r="S9" s="198"/>
      <c r="T9" s="198"/>
      <c r="U9" s="198"/>
      <c r="V9" s="198"/>
      <c r="W9" s="198"/>
      <c r="X9" s="198"/>
      <c r="Y9" s="198"/>
    </row>
    <row r="10" spans="1:27" s="9" customFormat="1" ht="18.75" customHeight="1" x14ac:dyDescent="0.2">
      <c r="E10" s="196" t="s">
        <v>8</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20.25" x14ac:dyDescent="0.2">
      <c r="E11" s="12"/>
      <c r="F11" s="12"/>
      <c r="G11" s="12"/>
      <c r="H11" s="12"/>
      <c r="I11" s="12"/>
      <c r="J11" s="12"/>
      <c r="K11" s="12"/>
      <c r="L11" s="12"/>
      <c r="M11" s="12"/>
      <c r="N11" s="12"/>
      <c r="O11" s="12"/>
      <c r="P11" s="12"/>
      <c r="Q11" s="120"/>
      <c r="R11" s="12"/>
      <c r="S11" s="11"/>
      <c r="T11" s="11"/>
      <c r="U11" s="11"/>
      <c r="V11" s="11"/>
      <c r="W11" s="11"/>
    </row>
    <row r="12" spans="1:27" s="9" customFormat="1" ht="18.75" customHeight="1" x14ac:dyDescent="0.2">
      <c r="E12" s="199" t="s">
        <v>519</v>
      </c>
      <c r="F12" s="209"/>
      <c r="G12" s="209"/>
      <c r="H12" s="209"/>
      <c r="I12" s="209"/>
      <c r="J12" s="209"/>
      <c r="K12" s="209"/>
      <c r="L12" s="209"/>
      <c r="M12" s="209"/>
      <c r="N12" s="209"/>
      <c r="O12" s="209"/>
      <c r="P12" s="209"/>
      <c r="Q12" s="209"/>
      <c r="R12" s="209"/>
      <c r="S12" s="209"/>
      <c r="T12" s="209"/>
      <c r="U12" s="209"/>
      <c r="V12" s="209"/>
      <c r="W12" s="209"/>
      <c r="X12" s="209"/>
      <c r="Y12" s="209"/>
    </row>
    <row r="13" spans="1:27" s="9" customFormat="1" ht="18.75" customHeight="1" x14ac:dyDescent="0.2">
      <c r="E13" s="196" t="s">
        <v>7</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8.75" customHeight="1" x14ac:dyDescent="0.2">
      <c r="E15" s="198" t="s">
        <v>565</v>
      </c>
      <c r="F15" s="198"/>
      <c r="G15" s="198"/>
      <c r="H15" s="198"/>
      <c r="I15" s="198"/>
      <c r="J15" s="198"/>
      <c r="K15" s="198"/>
      <c r="L15" s="198"/>
      <c r="M15" s="198"/>
      <c r="N15" s="198"/>
      <c r="O15" s="198"/>
      <c r="P15" s="198"/>
      <c r="Q15" s="198"/>
      <c r="R15" s="198"/>
      <c r="S15" s="198"/>
      <c r="T15" s="198"/>
      <c r="U15" s="198"/>
      <c r="V15" s="198"/>
      <c r="W15" s="198"/>
      <c r="X15" s="198"/>
      <c r="Y15" s="198"/>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453</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6" customFormat="1" ht="21" customHeight="1" x14ac:dyDescent="0.25"/>
    <row r="21" spans="1:27" ht="15.75" customHeight="1" x14ac:dyDescent="0.25">
      <c r="A21" s="217" t="s">
        <v>5</v>
      </c>
      <c r="B21" s="213" t="s">
        <v>459</v>
      </c>
      <c r="C21" s="214"/>
      <c r="D21" s="213" t="s">
        <v>461</v>
      </c>
      <c r="E21" s="214"/>
      <c r="F21" s="223" t="s">
        <v>51</v>
      </c>
      <c r="G21" s="225"/>
      <c r="H21" s="225"/>
      <c r="I21" s="224"/>
      <c r="J21" s="217" t="s">
        <v>462</v>
      </c>
      <c r="K21" s="213" t="s">
        <v>463</v>
      </c>
      <c r="L21" s="214"/>
      <c r="M21" s="213" t="s">
        <v>464</v>
      </c>
      <c r="N21" s="214"/>
      <c r="O21" s="213" t="s">
        <v>452</v>
      </c>
      <c r="P21" s="214"/>
      <c r="Q21" s="213" t="s">
        <v>84</v>
      </c>
      <c r="R21" s="214"/>
      <c r="S21" s="217" t="s">
        <v>83</v>
      </c>
      <c r="T21" s="217" t="s">
        <v>465</v>
      </c>
      <c r="U21" s="217" t="s">
        <v>460</v>
      </c>
      <c r="V21" s="213" t="s">
        <v>82</v>
      </c>
      <c r="W21" s="214"/>
      <c r="X21" s="223" t="s">
        <v>74</v>
      </c>
      <c r="Y21" s="225"/>
      <c r="Z21" s="223" t="s">
        <v>73</v>
      </c>
      <c r="AA21" s="225"/>
    </row>
    <row r="22" spans="1:27" ht="216" customHeight="1" x14ac:dyDescent="0.25">
      <c r="A22" s="219"/>
      <c r="B22" s="215"/>
      <c r="C22" s="216"/>
      <c r="D22" s="215"/>
      <c r="E22" s="216"/>
      <c r="F22" s="223" t="s">
        <v>81</v>
      </c>
      <c r="G22" s="224"/>
      <c r="H22" s="223" t="s">
        <v>80</v>
      </c>
      <c r="I22" s="224"/>
      <c r="J22" s="218"/>
      <c r="K22" s="215"/>
      <c r="L22" s="216"/>
      <c r="M22" s="215"/>
      <c r="N22" s="216"/>
      <c r="O22" s="215"/>
      <c r="P22" s="216"/>
      <c r="Q22" s="215"/>
      <c r="R22" s="216"/>
      <c r="S22" s="218"/>
      <c r="T22" s="218"/>
      <c r="U22" s="218"/>
      <c r="V22" s="215"/>
      <c r="W22" s="216"/>
      <c r="X22" s="54" t="s">
        <v>72</v>
      </c>
      <c r="Y22" s="54" t="s">
        <v>450</v>
      </c>
      <c r="Z22" s="54" t="s">
        <v>71</v>
      </c>
      <c r="AA22" s="54" t="s">
        <v>70</v>
      </c>
    </row>
    <row r="23" spans="1:27" ht="60" customHeight="1" x14ac:dyDescent="0.25">
      <c r="A23" s="218"/>
      <c r="B23" s="55" t="s">
        <v>68</v>
      </c>
      <c r="C23" s="55" t="s">
        <v>69</v>
      </c>
      <c r="D23" s="55" t="s">
        <v>68</v>
      </c>
      <c r="E23" s="55" t="s">
        <v>69</v>
      </c>
      <c r="F23" s="55" t="s">
        <v>68</v>
      </c>
      <c r="G23" s="55" t="s">
        <v>69</v>
      </c>
      <c r="H23" s="55" t="s">
        <v>68</v>
      </c>
      <c r="I23" s="55" t="s">
        <v>69</v>
      </c>
      <c r="J23" s="55" t="s">
        <v>68</v>
      </c>
      <c r="K23" s="55" t="s">
        <v>68</v>
      </c>
      <c r="L23" s="55" t="s">
        <v>69</v>
      </c>
      <c r="M23" s="55" t="s">
        <v>68</v>
      </c>
      <c r="N23" s="55" t="s">
        <v>69</v>
      </c>
      <c r="O23" s="55" t="s">
        <v>68</v>
      </c>
      <c r="P23" s="55" t="s">
        <v>69</v>
      </c>
      <c r="Q23" s="55" t="s">
        <v>68</v>
      </c>
      <c r="R23" s="55" t="s">
        <v>69</v>
      </c>
      <c r="S23" s="55" t="s">
        <v>68</v>
      </c>
      <c r="T23" s="55" t="s">
        <v>68</v>
      </c>
      <c r="U23" s="55" t="s">
        <v>68</v>
      </c>
      <c r="V23" s="55" t="s">
        <v>68</v>
      </c>
      <c r="W23" s="55" t="s">
        <v>69</v>
      </c>
      <c r="X23" s="55" t="s">
        <v>68</v>
      </c>
      <c r="Y23" s="55" t="s">
        <v>68</v>
      </c>
      <c r="Z23" s="54" t="s">
        <v>68</v>
      </c>
      <c r="AA23" s="54" t="s">
        <v>68</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36" customFormat="1" ht="183.75" customHeight="1" x14ac:dyDescent="0.25">
      <c r="A25" s="122">
        <v>1</v>
      </c>
      <c r="B25" s="59" t="s">
        <v>517</v>
      </c>
      <c r="C25" s="59" t="s">
        <v>517</v>
      </c>
      <c r="D25" s="59" t="s">
        <v>517</v>
      </c>
      <c r="E25" s="59" t="s">
        <v>517</v>
      </c>
      <c r="F25" s="54">
        <v>10</v>
      </c>
      <c r="G25" s="54">
        <v>10</v>
      </c>
      <c r="H25" s="54">
        <v>10</v>
      </c>
      <c r="I25" s="54">
        <v>10</v>
      </c>
      <c r="J25" s="60" t="s">
        <v>493</v>
      </c>
      <c r="K25" s="60" t="s">
        <v>21</v>
      </c>
      <c r="L25" s="119" t="s">
        <v>21</v>
      </c>
      <c r="M25" s="119" t="s">
        <v>494</v>
      </c>
      <c r="N25" s="54" t="s">
        <v>495</v>
      </c>
      <c r="O25" s="54" t="s">
        <v>509</v>
      </c>
      <c r="P25" s="54" t="s">
        <v>509</v>
      </c>
      <c r="Q25" s="131">
        <v>2.0680000000000001</v>
      </c>
      <c r="R25" s="131">
        <v>2.0680000000000001</v>
      </c>
      <c r="S25" s="60" t="s">
        <v>490</v>
      </c>
      <c r="T25" s="60" t="s">
        <v>497</v>
      </c>
      <c r="U25" s="60" t="s">
        <v>17</v>
      </c>
      <c r="V25" s="119" t="s">
        <v>498</v>
      </c>
      <c r="W25" s="119" t="s">
        <v>498</v>
      </c>
      <c r="X25" s="122" t="s">
        <v>505</v>
      </c>
      <c r="Y25" s="125" t="s">
        <v>515</v>
      </c>
      <c r="Z25" s="125" t="s">
        <v>502</v>
      </c>
      <c r="AA25" s="126" t="s">
        <v>512</v>
      </c>
    </row>
    <row r="26" spans="1:27" ht="182.25" customHeight="1" x14ac:dyDescent="0.25">
      <c r="A26" s="122">
        <v>2</v>
      </c>
      <c r="B26" s="59" t="s">
        <v>517</v>
      </c>
      <c r="C26" s="59" t="s">
        <v>517</v>
      </c>
      <c r="D26" s="59" t="s">
        <v>517</v>
      </c>
      <c r="E26" s="59" t="s">
        <v>517</v>
      </c>
      <c r="F26" s="54">
        <v>10</v>
      </c>
      <c r="G26" s="54">
        <v>10</v>
      </c>
      <c r="H26" s="54">
        <v>10</v>
      </c>
      <c r="I26" s="54">
        <v>10</v>
      </c>
      <c r="J26" s="60" t="s">
        <v>493</v>
      </c>
      <c r="K26" s="60" t="s">
        <v>21</v>
      </c>
      <c r="L26" s="119" t="s">
        <v>21</v>
      </c>
      <c r="M26" s="119" t="s">
        <v>494</v>
      </c>
      <c r="N26" s="54" t="s">
        <v>495</v>
      </c>
      <c r="O26" s="54" t="s">
        <v>509</v>
      </c>
      <c r="P26" s="54" t="s">
        <v>509</v>
      </c>
      <c r="Q26" s="131">
        <v>2.113</v>
      </c>
      <c r="R26" s="131">
        <v>2.113</v>
      </c>
      <c r="S26" s="60" t="s">
        <v>490</v>
      </c>
      <c r="T26" s="60" t="s">
        <v>497</v>
      </c>
      <c r="U26" s="60" t="s">
        <v>17</v>
      </c>
      <c r="V26" s="119" t="s">
        <v>498</v>
      </c>
      <c r="W26" s="119" t="s">
        <v>498</v>
      </c>
      <c r="X26" s="122" t="s">
        <v>505</v>
      </c>
      <c r="Y26" s="125" t="s">
        <v>515</v>
      </c>
      <c r="Z26" s="125" t="s">
        <v>502</v>
      </c>
      <c r="AA26" s="126" t="s">
        <v>516</v>
      </c>
    </row>
    <row r="27" spans="1:27" s="39" customForma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56"/>
      <c r="Y27" s="57"/>
      <c r="Z27" s="35"/>
      <c r="AA27" s="35"/>
    </row>
    <row r="28" spans="1:27" s="39" customFormat="1" ht="12.75" x14ac:dyDescent="0.2">
      <c r="A28" s="40"/>
      <c r="B28" s="40"/>
      <c r="C28" s="40"/>
      <c r="E28" s="40"/>
    </row>
    <row r="29" spans="1:27" x14ac:dyDescent="0.25">
      <c r="A29" s="40"/>
      <c r="B29" s="40"/>
      <c r="C29" s="40"/>
      <c r="D29" s="39"/>
      <c r="E29" s="39"/>
      <c r="F29" s="39"/>
      <c r="G29" s="39"/>
      <c r="H29" s="39"/>
      <c r="I29" s="39"/>
      <c r="J29" s="39"/>
      <c r="K29" s="39"/>
      <c r="L29" s="39"/>
      <c r="M29" s="39"/>
      <c r="N29" s="39"/>
      <c r="O29" s="39"/>
      <c r="P29" s="39"/>
      <c r="Q29" s="39"/>
      <c r="R29" s="39"/>
      <c r="S29" s="39"/>
      <c r="T29" s="39"/>
      <c r="U29" s="39"/>
      <c r="V29" s="39"/>
      <c r="W29" s="39"/>
      <c r="X29" s="39"/>
      <c r="Y29" s="39"/>
      <c r="Z29" s="39"/>
      <c r="AA29" s="3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5" zoomScaleNormal="10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6" t="s">
        <v>26</v>
      </c>
    </row>
    <row r="2" spans="1:29" s="9" customFormat="1" ht="18.75" customHeight="1" x14ac:dyDescent="0.3">
      <c r="A2" s="15"/>
      <c r="C2" s="13" t="s">
        <v>10</v>
      </c>
    </row>
    <row r="3" spans="1:29" s="9" customFormat="1" ht="18.75" x14ac:dyDescent="0.3">
      <c r="A3" s="14"/>
      <c r="C3" s="13" t="s">
        <v>25</v>
      </c>
    </row>
    <row r="4" spans="1:29" s="9" customFormat="1" ht="18.75" x14ac:dyDescent="0.3">
      <c r="A4" s="14"/>
      <c r="C4" s="13"/>
    </row>
    <row r="5" spans="1:29" s="9" customFormat="1" ht="15.75" x14ac:dyDescent="0.2">
      <c r="A5" s="195" t="s">
        <v>492</v>
      </c>
      <c r="B5" s="195"/>
      <c r="C5" s="19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9" customFormat="1" ht="18.75" x14ac:dyDescent="0.3">
      <c r="A6" s="14"/>
      <c r="G6" s="13"/>
    </row>
    <row r="7" spans="1:29" s="9" customFormat="1" ht="18.75" x14ac:dyDescent="0.2">
      <c r="A7" s="199" t="s">
        <v>9</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5" t="s">
        <v>487</v>
      </c>
      <c r="B9" s="205"/>
      <c r="C9" s="205"/>
      <c r="D9" s="8"/>
      <c r="E9" s="8"/>
      <c r="F9" s="8"/>
      <c r="G9" s="8"/>
      <c r="H9" s="11"/>
      <c r="I9" s="11"/>
      <c r="J9" s="11"/>
      <c r="K9" s="11"/>
      <c r="L9" s="11"/>
      <c r="M9" s="11"/>
      <c r="N9" s="11"/>
      <c r="O9" s="11"/>
      <c r="P9" s="11"/>
      <c r="Q9" s="11"/>
      <c r="R9" s="11"/>
      <c r="S9" s="11"/>
      <c r="T9" s="11"/>
      <c r="U9" s="11"/>
    </row>
    <row r="10" spans="1:29" s="9" customFormat="1" ht="18.75" x14ac:dyDescent="0.2">
      <c r="A10" s="196" t="s">
        <v>8</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
      <c r="A11" s="199"/>
      <c r="B11" s="199"/>
      <c r="C11" s="199"/>
      <c r="D11" s="12"/>
      <c r="E11" s="12"/>
      <c r="F11" s="12"/>
      <c r="G11" s="12"/>
      <c r="H11" s="11"/>
      <c r="I11" s="11"/>
      <c r="J11" s="11"/>
      <c r="K11" s="11"/>
      <c r="L11" s="11"/>
      <c r="M11" s="11"/>
      <c r="N11" s="11"/>
      <c r="O11" s="11"/>
      <c r="P11" s="11"/>
      <c r="Q11" s="11"/>
      <c r="R11" s="11"/>
      <c r="S11" s="11"/>
      <c r="T11" s="11"/>
      <c r="U11" s="11"/>
    </row>
    <row r="12" spans="1:29" s="9" customFormat="1" ht="20.25" x14ac:dyDescent="0.2">
      <c r="A12" s="202" t="s">
        <v>519</v>
      </c>
      <c r="B12" s="227"/>
      <c r="C12" s="227"/>
      <c r="D12" s="8"/>
      <c r="E12" s="8"/>
      <c r="F12" s="8"/>
      <c r="G12" s="8"/>
      <c r="H12" s="11"/>
      <c r="I12" s="11"/>
      <c r="J12" s="11"/>
      <c r="K12" s="11"/>
      <c r="L12" s="11"/>
      <c r="M12" s="11"/>
      <c r="N12" s="11"/>
      <c r="O12" s="11"/>
      <c r="P12" s="11"/>
      <c r="Q12" s="11"/>
      <c r="R12" s="11"/>
      <c r="S12" s="11"/>
      <c r="T12" s="11"/>
      <c r="U12" s="11"/>
    </row>
    <row r="13" spans="1:29" s="9" customFormat="1" ht="18.75" x14ac:dyDescent="0.2">
      <c r="A13" s="196" t="s">
        <v>7</v>
      </c>
      <c r="B13" s="196"/>
      <c r="C13" s="19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0"/>
      <c r="B14" s="210"/>
      <c r="C14" s="210"/>
      <c r="D14" s="4"/>
      <c r="E14" s="4"/>
      <c r="F14" s="4"/>
      <c r="G14" s="4"/>
      <c r="H14" s="4"/>
      <c r="I14" s="4"/>
      <c r="J14" s="4"/>
      <c r="K14" s="4"/>
      <c r="L14" s="4"/>
      <c r="M14" s="4"/>
      <c r="N14" s="4"/>
      <c r="O14" s="4"/>
      <c r="P14" s="4"/>
      <c r="Q14" s="4"/>
      <c r="R14" s="4"/>
      <c r="S14" s="4"/>
      <c r="T14" s="4"/>
      <c r="U14" s="4"/>
    </row>
    <row r="15" spans="1:29" s="3" customFormat="1" ht="18.75" x14ac:dyDescent="0.2">
      <c r="A15" s="198" t="s">
        <v>565</v>
      </c>
      <c r="B15" s="198"/>
      <c r="C15" s="198"/>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10"/>
      <c r="B17" s="210"/>
      <c r="C17" s="210"/>
      <c r="D17" s="4"/>
      <c r="E17" s="4"/>
      <c r="F17" s="4"/>
      <c r="G17" s="4"/>
      <c r="H17" s="4"/>
      <c r="I17" s="4"/>
      <c r="J17" s="4"/>
      <c r="K17" s="4"/>
      <c r="L17" s="4"/>
      <c r="M17" s="4"/>
      <c r="N17" s="4"/>
      <c r="O17" s="4"/>
      <c r="P17" s="4"/>
      <c r="Q17" s="4"/>
      <c r="R17" s="4"/>
    </row>
    <row r="18" spans="1:21" s="3" customFormat="1" ht="27.75" customHeight="1" x14ac:dyDescent="0.2">
      <c r="A18" s="197" t="s">
        <v>445</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8" t="s">
        <v>5</v>
      </c>
      <c r="B20" s="25" t="s">
        <v>24</v>
      </c>
      <c r="C20" s="24" t="s">
        <v>23</v>
      </c>
      <c r="D20" s="6"/>
      <c r="E20" s="6"/>
      <c r="F20" s="6"/>
      <c r="G20" s="6"/>
      <c r="H20" s="4"/>
      <c r="I20" s="4"/>
      <c r="J20" s="4"/>
      <c r="K20" s="4"/>
      <c r="L20" s="4"/>
      <c r="M20" s="4"/>
      <c r="N20" s="4"/>
      <c r="O20" s="4"/>
      <c r="P20" s="4"/>
      <c r="Q20" s="4"/>
      <c r="R20" s="4"/>
    </row>
    <row r="21" spans="1:21" s="3" customFormat="1" ht="16.5" customHeight="1" x14ac:dyDescent="0.2">
      <c r="A21" s="24">
        <v>1</v>
      </c>
      <c r="B21" s="25">
        <v>2</v>
      </c>
      <c r="C21" s="24">
        <v>3</v>
      </c>
      <c r="D21" s="6"/>
      <c r="E21" s="6"/>
      <c r="F21" s="6"/>
      <c r="G21" s="6"/>
      <c r="H21" s="4"/>
      <c r="I21" s="4"/>
      <c r="J21" s="4"/>
      <c r="K21" s="4"/>
      <c r="L21" s="4"/>
      <c r="M21" s="4"/>
      <c r="N21" s="4"/>
      <c r="O21" s="4"/>
      <c r="P21" s="4"/>
      <c r="Q21" s="4"/>
      <c r="R21" s="4"/>
    </row>
    <row r="22" spans="1:21" s="3" customFormat="1" ht="89.25" customHeight="1" x14ac:dyDescent="0.2">
      <c r="A22" s="17" t="s">
        <v>22</v>
      </c>
      <c r="B22" s="20" t="s">
        <v>457</v>
      </c>
      <c r="C22" s="121" t="s">
        <v>511</v>
      </c>
      <c r="D22" s="6"/>
      <c r="E22" s="6"/>
      <c r="F22" s="4"/>
      <c r="G22" s="4"/>
      <c r="H22" s="4"/>
      <c r="I22" s="4"/>
      <c r="J22" s="4"/>
      <c r="K22" s="4"/>
      <c r="L22" s="4"/>
      <c r="M22" s="4"/>
      <c r="N22" s="4"/>
      <c r="O22" s="4"/>
      <c r="P22" s="4"/>
    </row>
    <row r="23" spans="1:21" ht="42.75" customHeight="1" x14ac:dyDescent="0.25">
      <c r="A23" s="17" t="s">
        <v>21</v>
      </c>
      <c r="B23" s="19" t="s">
        <v>18</v>
      </c>
      <c r="C23" s="24" t="s">
        <v>518</v>
      </c>
    </row>
    <row r="24" spans="1:21" ht="63" customHeight="1" x14ac:dyDescent="0.25">
      <c r="A24" s="17" t="s">
        <v>20</v>
      </c>
      <c r="B24" s="19" t="s">
        <v>476</v>
      </c>
      <c r="C24" s="24" t="s">
        <v>507</v>
      </c>
    </row>
    <row r="25" spans="1:21" ht="63" customHeight="1" x14ac:dyDescent="0.25">
      <c r="A25" s="17" t="s">
        <v>19</v>
      </c>
      <c r="B25" s="19" t="s">
        <v>477</v>
      </c>
      <c r="C25" s="121" t="s">
        <v>490</v>
      </c>
    </row>
    <row r="26" spans="1:21" ht="42.75" customHeight="1" x14ac:dyDescent="0.25">
      <c r="A26" s="17" t="s">
        <v>17</v>
      </c>
      <c r="B26" s="19" t="s">
        <v>183</v>
      </c>
      <c r="C26" s="121" t="s">
        <v>503</v>
      </c>
    </row>
    <row r="27" spans="1:21" ht="42.75" customHeight="1" x14ac:dyDescent="0.25">
      <c r="A27" s="17" t="s">
        <v>16</v>
      </c>
      <c r="B27" s="19" t="s">
        <v>458</v>
      </c>
      <c r="C27" s="121" t="s">
        <v>513</v>
      </c>
    </row>
    <row r="28" spans="1:21" ht="42.75" customHeight="1" x14ac:dyDescent="0.25">
      <c r="A28" s="17" t="s">
        <v>14</v>
      </c>
      <c r="B28" s="19" t="s">
        <v>15</v>
      </c>
      <c r="C28" s="24" t="s">
        <v>506</v>
      </c>
    </row>
    <row r="29" spans="1:21" ht="42.75" customHeight="1" x14ac:dyDescent="0.25">
      <c r="A29" s="17" t="s">
        <v>12</v>
      </c>
      <c r="B29" s="18" t="s">
        <v>13</v>
      </c>
      <c r="C29" s="24" t="s">
        <v>635</v>
      </c>
    </row>
    <row r="30" spans="1:21" ht="42.75" customHeight="1" x14ac:dyDescent="0.25">
      <c r="A30" s="17" t="s">
        <v>30</v>
      </c>
      <c r="B30" s="18" t="s">
        <v>11</v>
      </c>
      <c r="C30" s="24" t="s">
        <v>514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26</v>
      </c>
    </row>
    <row r="2" spans="1:28" ht="18.75" x14ac:dyDescent="0.3">
      <c r="Z2" s="13" t="s">
        <v>10</v>
      </c>
    </row>
    <row r="3" spans="1:28" ht="18.75" x14ac:dyDescent="0.3">
      <c r="Z3" s="13" t="s">
        <v>25</v>
      </c>
    </row>
    <row r="4" spans="1:28" ht="18.75" customHeight="1" x14ac:dyDescent="0.25">
      <c r="A4" s="195" t="s">
        <v>492</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9</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ht="15.75" x14ac:dyDescent="0.25">
      <c r="A8" s="205" t="s">
        <v>487</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8"/>
      <c r="AB8" s="8"/>
    </row>
    <row r="9" spans="1:28" ht="15.75" x14ac:dyDescent="0.25">
      <c r="A9" s="196" t="s">
        <v>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11"/>
      <c r="AB10" s="11"/>
    </row>
    <row r="11" spans="1:28" ht="15.75" x14ac:dyDescent="0.25">
      <c r="A11" s="209" t="s">
        <v>519</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8"/>
      <c r="AB11" s="8"/>
    </row>
    <row r="12" spans="1:28" ht="15.75" x14ac:dyDescent="0.25">
      <c r="A12" s="196" t="s">
        <v>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0"/>
      <c r="AB13" s="10"/>
    </row>
    <row r="14" spans="1:28" ht="15.75" x14ac:dyDescent="0.25">
      <c r="A14" s="205" t="s">
        <v>565</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6"/>
      <c r="AB16" s="16"/>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6"/>
      <c r="AB17" s="16"/>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6"/>
      <c r="AB18" s="16"/>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6"/>
      <c r="AB19" s="16"/>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6"/>
      <c r="AB20" s="16"/>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6"/>
      <c r="AB21" s="16"/>
    </row>
    <row r="22" spans="1:28" x14ac:dyDescent="0.25">
      <c r="A22" s="229" t="s">
        <v>475</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16"/>
      <c r="AB22" s="116"/>
    </row>
    <row r="23" spans="1:28" ht="32.25" customHeight="1" x14ac:dyDescent="0.25">
      <c r="A23" s="231" t="s">
        <v>337</v>
      </c>
      <c r="B23" s="232"/>
      <c r="C23" s="232"/>
      <c r="D23" s="232"/>
      <c r="E23" s="232"/>
      <c r="F23" s="232"/>
      <c r="G23" s="232"/>
      <c r="H23" s="232"/>
      <c r="I23" s="232"/>
      <c r="J23" s="232"/>
      <c r="K23" s="232"/>
      <c r="L23" s="233"/>
      <c r="M23" s="230" t="s">
        <v>338</v>
      </c>
      <c r="N23" s="230"/>
      <c r="O23" s="230"/>
      <c r="P23" s="230"/>
      <c r="Q23" s="230"/>
      <c r="R23" s="230"/>
      <c r="S23" s="230"/>
      <c r="T23" s="230"/>
      <c r="U23" s="230"/>
      <c r="V23" s="230"/>
      <c r="W23" s="230"/>
      <c r="X23" s="230"/>
      <c r="Y23" s="230"/>
      <c r="Z23" s="230"/>
    </row>
    <row r="24" spans="1:28" ht="151.5" customHeight="1" x14ac:dyDescent="0.25">
      <c r="A24" s="51" t="s">
        <v>186</v>
      </c>
      <c r="B24" s="52" t="s">
        <v>214</v>
      </c>
      <c r="C24" s="51" t="s">
        <v>331</v>
      </c>
      <c r="D24" s="51" t="s">
        <v>187</v>
      </c>
      <c r="E24" s="51" t="s">
        <v>332</v>
      </c>
      <c r="F24" s="51" t="s">
        <v>334</v>
      </c>
      <c r="G24" s="51" t="s">
        <v>333</v>
      </c>
      <c r="H24" s="51" t="s">
        <v>188</v>
      </c>
      <c r="I24" s="51" t="s">
        <v>335</v>
      </c>
      <c r="J24" s="51" t="s">
        <v>219</v>
      </c>
      <c r="K24" s="52" t="s">
        <v>213</v>
      </c>
      <c r="L24" s="52" t="s">
        <v>189</v>
      </c>
      <c r="M24" s="53" t="s">
        <v>233</v>
      </c>
      <c r="N24" s="52" t="s">
        <v>485</v>
      </c>
      <c r="O24" s="51" t="s">
        <v>230</v>
      </c>
      <c r="P24" s="51" t="s">
        <v>231</v>
      </c>
      <c r="Q24" s="51" t="s">
        <v>229</v>
      </c>
      <c r="R24" s="51" t="s">
        <v>188</v>
      </c>
      <c r="S24" s="51" t="s">
        <v>228</v>
      </c>
      <c r="T24" s="51" t="s">
        <v>227</v>
      </c>
      <c r="U24" s="51" t="s">
        <v>330</v>
      </c>
      <c r="V24" s="51" t="s">
        <v>229</v>
      </c>
      <c r="W24" s="61" t="s">
        <v>212</v>
      </c>
      <c r="X24" s="61" t="s">
        <v>244</v>
      </c>
      <c r="Y24" s="61" t="s">
        <v>245</v>
      </c>
      <c r="Z24" s="63" t="s">
        <v>242</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315</v>
      </c>
      <c r="B26" s="46"/>
      <c r="C26" s="48" t="s">
        <v>317</v>
      </c>
      <c r="D26" s="48" t="s">
        <v>318</v>
      </c>
      <c r="E26" s="48" t="s">
        <v>319</v>
      </c>
      <c r="F26" s="48" t="s">
        <v>224</v>
      </c>
      <c r="G26" s="48" t="s">
        <v>320</v>
      </c>
      <c r="H26" s="48" t="s">
        <v>188</v>
      </c>
      <c r="I26" s="48" t="s">
        <v>321</v>
      </c>
      <c r="J26" s="48" t="s">
        <v>322</v>
      </c>
      <c r="K26" s="45"/>
      <c r="L26" s="48" t="s">
        <v>211</v>
      </c>
      <c r="M26" s="50" t="s">
        <v>226</v>
      </c>
      <c r="N26" s="45"/>
      <c r="O26" s="45"/>
      <c r="P26" s="45"/>
      <c r="Q26" s="45"/>
      <c r="R26" s="45"/>
      <c r="S26" s="45"/>
      <c r="T26" s="45"/>
      <c r="U26" s="45"/>
      <c r="V26" s="45"/>
      <c r="W26" s="45"/>
      <c r="X26" s="45"/>
      <c r="Y26" s="45"/>
      <c r="Z26" s="47" t="s">
        <v>243</v>
      </c>
    </row>
    <row r="27" spans="1:28" x14ac:dyDescent="0.25">
      <c r="A27" s="45" t="s">
        <v>190</v>
      </c>
      <c r="B27" s="45" t="s">
        <v>215</v>
      </c>
      <c r="C27" s="45" t="s">
        <v>195</v>
      </c>
      <c r="D27" s="45" t="s">
        <v>196</v>
      </c>
      <c r="E27" s="45" t="s">
        <v>234</v>
      </c>
      <c r="F27" s="48" t="s">
        <v>191</v>
      </c>
      <c r="G27" s="48" t="s">
        <v>238</v>
      </c>
      <c r="H27" s="45" t="s">
        <v>188</v>
      </c>
      <c r="I27" s="48" t="s">
        <v>220</v>
      </c>
      <c r="J27" s="48" t="s">
        <v>203</v>
      </c>
      <c r="K27" s="48" t="s">
        <v>207</v>
      </c>
      <c r="L27" s="45"/>
      <c r="M27" s="48" t="s">
        <v>232</v>
      </c>
      <c r="N27" s="45"/>
      <c r="O27" s="45"/>
      <c r="P27" s="45"/>
      <c r="Q27" s="45"/>
      <c r="R27" s="45"/>
      <c r="S27" s="45"/>
      <c r="T27" s="45"/>
      <c r="U27" s="45"/>
      <c r="V27" s="45"/>
      <c r="W27" s="45"/>
      <c r="X27" s="45"/>
      <c r="Y27" s="45"/>
      <c r="Z27" s="45"/>
    </row>
    <row r="28" spans="1:28" x14ac:dyDescent="0.25">
      <c r="A28" s="45" t="s">
        <v>190</v>
      </c>
      <c r="B28" s="45" t="s">
        <v>216</v>
      </c>
      <c r="C28" s="45" t="s">
        <v>197</v>
      </c>
      <c r="D28" s="45" t="s">
        <v>198</v>
      </c>
      <c r="E28" s="45" t="s">
        <v>235</v>
      </c>
      <c r="F28" s="48" t="s">
        <v>192</v>
      </c>
      <c r="G28" s="48" t="s">
        <v>239</v>
      </c>
      <c r="H28" s="45" t="s">
        <v>188</v>
      </c>
      <c r="I28" s="48" t="s">
        <v>221</v>
      </c>
      <c r="J28" s="48" t="s">
        <v>204</v>
      </c>
      <c r="K28" s="48" t="s">
        <v>208</v>
      </c>
      <c r="L28" s="49"/>
      <c r="M28" s="48" t="s">
        <v>0</v>
      </c>
      <c r="N28" s="48"/>
      <c r="O28" s="48"/>
      <c r="P28" s="48"/>
      <c r="Q28" s="48"/>
      <c r="R28" s="48"/>
      <c r="S28" s="48"/>
      <c r="T28" s="48"/>
      <c r="U28" s="48"/>
      <c r="V28" s="48"/>
      <c r="W28" s="48"/>
      <c r="X28" s="48"/>
      <c r="Y28" s="48"/>
      <c r="Z28" s="48"/>
    </row>
    <row r="29" spans="1:28" x14ac:dyDescent="0.25">
      <c r="A29" s="45" t="s">
        <v>190</v>
      </c>
      <c r="B29" s="45" t="s">
        <v>217</v>
      </c>
      <c r="C29" s="45" t="s">
        <v>199</v>
      </c>
      <c r="D29" s="45" t="s">
        <v>200</v>
      </c>
      <c r="E29" s="45" t="s">
        <v>236</v>
      </c>
      <c r="F29" s="48" t="s">
        <v>193</v>
      </c>
      <c r="G29" s="48" t="s">
        <v>240</v>
      </c>
      <c r="H29" s="45" t="s">
        <v>188</v>
      </c>
      <c r="I29" s="48" t="s">
        <v>222</v>
      </c>
      <c r="J29" s="48" t="s">
        <v>205</v>
      </c>
      <c r="K29" s="48" t="s">
        <v>209</v>
      </c>
      <c r="L29" s="49"/>
      <c r="M29" s="45"/>
      <c r="N29" s="45"/>
      <c r="O29" s="45"/>
      <c r="P29" s="45"/>
      <c r="Q29" s="45"/>
      <c r="R29" s="45"/>
      <c r="S29" s="45"/>
      <c r="T29" s="45"/>
      <c r="U29" s="45"/>
      <c r="V29" s="45"/>
      <c r="W29" s="45"/>
      <c r="X29" s="45"/>
      <c r="Y29" s="45"/>
      <c r="Z29" s="45"/>
    </row>
    <row r="30" spans="1:28" x14ac:dyDescent="0.25">
      <c r="A30" s="45" t="s">
        <v>190</v>
      </c>
      <c r="B30" s="45" t="s">
        <v>218</v>
      </c>
      <c r="C30" s="45" t="s">
        <v>201</v>
      </c>
      <c r="D30" s="45" t="s">
        <v>202</v>
      </c>
      <c r="E30" s="45" t="s">
        <v>237</v>
      </c>
      <c r="F30" s="48" t="s">
        <v>194</v>
      </c>
      <c r="G30" s="48" t="s">
        <v>241</v>
      </c>
      <c r="H30" s="45" t="s">
        <v>188</v>
      </c>
      <c r="I30" s="48" t="s">
        <v>223</v>
      </c>
      <c r="J30" s="48" t="s">
        <v>206</v>
      </c>
      <c r="K30" s="48" t="s">
        <v>210</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316</v>
      </c>
      <c r="B32" s="46"/>
      <c r="C32" s="48" t="s">
        <v>323</v>
      </c>
      <c r="D32" s="48" t="s">
        <v>324</v>
      </c>
      <c r="E32" s="48" t="s">
        <v>325</v>
      </c>
      <c r="F32" s="48" t="s">
        <v>326</v>
      </c>
      <c r="G32" s="48" t="s">
        <v>327</v>
      </c>
      <c r="H32" s="48" t="s">
        <v>188</v>
      </c>
      <c r="I32" s="48" t="s">
        <v>328</v>
      </c>
      <c r="J32" s="48" t="s">
        <v>329</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37" sqref="J3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6" t="s">
        <v>26</v>
      </c>
    </row>
    <row r="2" spans="1:28" s="9" customFormat="1" ht="18.75" customHeight="1" x14ac:dyDescent="0.3">
      <c r="A2" s="15"/>
      <c r="B2" s="15"/>
      <c r="O2" s="13" t="s">
        <v>10</v>
      </c>
    </row>
    <row r="3" spans="1:28" s="9" customFormat="1" ht="18.75" x14ac:dyDescent="0.3">
      <c r="A3" s="14"/>
      <c r="B3" s="14"/>
      <c r="O3" s="13" t="s">
        <v>25</v>
      </c>
    </row>
    <row r="4" spans="1:28" s="9" customFormat="1" ht="18.75" x14ac:dyDescent="0.3">
      <c r="A4" s="14"/>
      <c r="B4" s="14"/>
      <c r="L4" s="13"/>
    </row>
    <row r="5" spans="1:28" s="9" customFormat="1" ht="15.75" x14ac:dyDescent="0.2">
      <c r="A5" s="195" t="s">
        <v>508</v>
      </c>
      <c r="B5" s="195"/>
      <c r="C5" s="195"/>
      <c r="D5" s="195"/>
      <c r="E5" s="195"/>
      <c r="F5" s="195"/>
      <c r="G5" s="195"/>
      <c r="H5" s="195"/>
      <c r="I5" s="195"/>
      <c r="J5" s="195"/>
      <c r="K5" s="195"/>
      <c r="L5" s="195"/>
      <c r="M5" s="195"/>
      <c r="N5" s="195"/>
      <c r="O5" s="195"/>
      <c r="P5" s="115"/>
      <c r="Q5" s="115"/>
      <c r="R5" s="115"/>
      <c r="S5" s="115"/>
      <c r="T5" s="115"/>
      <c r="U5" s="115"/>
      <c r="V5" s="115"/>
      <c r="W5" s="115"/>
      <c r="X5" s="115"/>
      <c r="Y5" s="115"/>
      <c r="Z5" s="115"/>
      <c r="AA5" s="115"/>
      <c r="AB5" s="115"/>
    </row>
    <row r="6" spans="1:28" s="9" customFormat="1" ht="18.75" x14ac:dyDescent="0.3">
      <c r="A6" s="14"/>
      <c r="B6" s="14"/>
      <c r="L6" s="13"/>
    </row>
    <row r="7" spans="1:28" s="9" customFormat="1" ht="18.75" x14ac:dyDescent="0.2">
      <c r="A7" s="199" t="s">
        <v>9</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5" t="s">
        <v>487</v>
      </c>
      <c r="B9" s="205"/>
      <c r="C9" s="205"/>
      <c r="D9" s="205"/>
      <c r="E9" s="205"/>
      <c r="F9" s="205"/>
      <c r="G9" s="205"/>
      <c r="H9" s="205"/>
      <c r="I9" s="205"/>
      <c r="J9" s="205"/>
      <c r="K9" s="205"/>
      <c r="L9" s="205"/>
      <c r="M9" s="205"/>
      <c r="N9" s="205"/>
      <c r="O9" s="205"/>
      <c r="P9" s="11"/>
      <c r="Q9" s="11"/>
      <c r="R9" s="11"/>
      <c r="S9" s="11"/>
      <c r="T9" s="11"/>
      <c r="U9" s="11"/>
      <c r="V9" s="11"/>
      <c r="W9" s="11"/>
      <c r="X9" s="11"/>
      <c r="Y9" s="11"/>
      <c r="Z9" s="11"/>
    </row>
    <row r="10" spans="1:28" s="9" customFormat="1" ht="18.75" x14ac:dyDescent="0.2">
      <c r="A10" s="196" t="s">
        <v>8</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209"/>
      <c r="B11" s="209"/>
      <c r="C11" s="209"/>
      <c r="D11" s="209"/>
      <c r="E11" s="209"/>
      <c r="F11" s="209"/>
      <c r="G11" s="209"/>
      <c r="H11" s="209"/>
      <c r="I11" s="209"/>
      <c r="J11" s="209"/>
      <c r="K11" s="209"/>
      <c r="L11" s="209"/>
      <c r="M11" s="209"/>
      <c r="N11" s="209"/>
      <c r="O11" s="209"/>
      <c r="P11" s="11"/>
      <c r="Q11" s="11"/>
      <c r="R11" s="11"/>
      <c r="S11" s="11"/>
      <c r="T11" s="11"/>
      <c r="U11" s="11"/>
      <c r="V11" s="11"/>
      <c r="W11" s="11"/>
      <c r="X11" s="11"/>
      <c r="Y11" s="11"/>
      <c r="Z11" s="11"/>
    </row>
    <row r="12" spans="1:28" s="9" customFormat="1" ht="18.75" x14ac:dyDescent="0.2">
      <c r="A12" s="209" t="s">
        <v>519</v>
      </c>
      <c r="B12" s="209"/>
      <c r="C12" s="209"/>
      <c r="D12" s="209"/>
      <c r="E12" s="209"/>
      <c r="F12" s="209"/>
      <c r="G12" s="209"/>
      <c r="H12" s="209"/>
      <c r="I12" s="209"/>
      <c r="J12" s="209"/>
      <c r="K12" s="209"/>
      <c r="L12" s="209"/>
      <c r="M12" s="209"/>
      <c r="N12" s="209"/>
      <c r="O12" s="209"/>
      <c r="P12" s="11"/>
      <c r="Q12" s="11"/>
      <c r="R12" s="11"/>
      <c r="S12" s="11"/>
      <c r="T12" s="11"/>
      <c r="U12" s="11"/>
      <c r="V12" s="11"/>
      <c r="W12" s="11"/>
      <c r="X12" s="11"/>
      <c r="Y12" s="11"/>
      <c r="Z12" s="11"/>
    </row>
    <row r="13" spans="1:28" s="9" customFormat="1" ht="18.75" x14ac:dyDescent="0.2">
      <c r="A13" s="196" t="s">
        <v>7</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196"/>
      <c r="B14" s="196"/>
      <c r="C14" s="196"/>
      <c r="D14" s="196"/>
      <c r="E14" s="196"/>
      <c r="F14" s="196"/>
      <c r="G14" s="196"/>
      <c r="H14" s="196"/>
      <c r="I14" s="196"/>
      <c r="J14" s="196"/>
      <c r="K14" s="196"/>
      <c r="L14" s="196"/>
      <c r="M14" s="196"/>
      <c r="N14" s="196"/>
      <c r="O14" s="196"/>
      <c r="P14" s="4"/>
      <c r="Q14" s="4"/>
      <c r="R14" s="4"/>
      <c r="S14" s="4"/>
      <c r="T14" s="4"/>
      <c r="U14" s="4"/>
      <c r="V14" s="4"/>
      <c r="W14" s="4"/>
      <c r="X14" s="4"/>
      <c r="Y14" s="4"/>
      <c r="Z14" s="4"/>
    </row>
    <row r="15" spans="1:28" s="3" customFormat="1" ht="15.75" x14ac:dyDescent="0.2">
      <c r="A15" s="205" t="s">
        <v>565</v>
      </c>
      <c r="B15" s="205"/>
      <c r="C15" s="205"/>
      <c r="D15" s="205"/>
      <c r="E15" s="205"/>
      <c r="F15" s="205"/>
      <c r="G15" s="205"/>
      <c r="H15" s="205"/>
      <c r="I15" s="205"/>
      <c r="J15" s="205"/>
      <c r="K15" s="205"/>
      <c r="L15" s="205"/>
      <c r="M15" s="205"/>
      <c r="N15" s="205"/>
      <c r="O15" s="205"/>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10"/>
      <c r="B17" s="210"/>
      <c r="C17" s="210"/>
      <c r="D17" s="210"/>
      <c r="E17" s="210"/>
      <c r="F17" s="210"/>
      <c r="G17" s="210"/>
      <c r="H17" s="210"/>
      <c r="I17" s="210"/>
      <c r="J17" s="210"/>
      <c r="K17" s="210"/>
      <c r="L17" s="210"/>
      <c r="M17" s="210"/>
      <c r="N17" s="210"/>
      <c r="O17" s="210"/>
      <c r="P17" s="4"/>
      <c r="Q17" s="4"/>
      <c r="R17" s="4"/>
      <c r="S17" s="4"/>
      <c r="T17" s="4"/>
      <c r="U17" s="4"/>
      <c r="V17" s="4"/>
      <c r="W17" s="4"/>
    </row>
    <row r="18" spans="1:26" s="3" customFormat="1" ht="91.5" customHeight="1" x14ac:dyDescent="0.2">
      <c r="A18" s="234" t="s">
        <v>454</v>
      </c>
      <c r="B18" s="234"/>
      <c r="C18" s="234"/>
      <c r="D18" s="234"/>
      <c r="E18" s="234"/>
      <c r="F18" s="234"/>
      <c r="G18" s="234"/>
      <c r="H18" s="234"/>
      <c r="I18" s="234"/>
      <c r="J18" s="234"/>
      <c r="K18" s="234"/>
      <c r="L18" s="234"/>
      <c r="M18" s="234"/>
      <c r="N18" s="234"/>
      <c r="O18" s="234"/>
      <c r="P18" s="7"/>
      <c r="Q18" s="7"/>
      <c r="R18" s="7"/>
      <c r="S18" s="7"/>
      <c r="T18" s="7"/>
      <c r="U18" s="7"/>
      <c r="V18" s="7"/>
      <c r="W18" s="7"/>
      <c r="X18" s="7"/>
      <c r="Y18" s="7"/>
      <c r="Z18" s="7"/>
    </row>
    <row r="19" spans="1:26" s="3" customFormat="1" ht="78" customHeight="1" x14ac:dyDescent="0.2">
      <c r="A19" s="204" t="s">
        <v>5</v>
      </c>
      <c r="B19" s="204" t="s">
        <v>45</v>
      </c>
      <c r="C19" s="204" t="s">
        <v>44</v>
      </c>
      <c r="D19" s="204" t="s">
        <v>33</v>
      </c>
      <c r="E19" s="235" t="s">
        <v>43</v>
      </c>
      <c r="F19" s="236"/>
      <c r="G19" s="236"/>
      <c r="H19" s="236"/>
      <c r="I19" s="237"/>
      <c r="J19" s="204" t="s">
        <v>42</v>
      </c>
      <c r="K19" s="204"/>
      <c r="L19" s="204"/>
      <c r="M19" s="204"/>
      <c r="N19" s="204"/>
      <c r="O19" s="204"/>
      <c r="P19" s="4"/>
      <c r="Q19" s="4"/>
      <c r="R19" s="4"/>
      <c r="S19" s="4"/>
      <c r="T19" s="4"/>
      <c r="U19" s="4"/>
      <c r="V19" s="4"/>
      <c r="W19" s="4"/>
    </row>
    <row r="20" spans="1:26" s="3" customFormat="1" ht="51" customHeight="1" x14ac:dyDescent="0.2">
      <c r="A20" s="204"/>
      <c r="B20" s="204"/>
      <c r="C20" s="204"/>
      <c r="D20" s="204"/>
      <c r="E20" s="29" t="s">
        <v>41</v>
      </c>
      <c r="F20" s="29" t="s">
        <v>40</v>
      </c>
      <c r="G20" s="29" t="s">
        <v>39</v>
      </c>
      <c r="H20" s="29" t="s">
        <v>38</v>
      </c>
      <c r="I20" s="29" t="s">
        <v>37</v>
      </c>
      <c r="J20" s="29" t="s">
        <v>36</v>
      </c>
      <c r="K20" s="29" t="s">
        <v>4</v>
      </c>
      <c r="L20" s="34" t="s">
        <v>3</v>
      </c>
      <c r="M20" s="33" t="s">
        <v>184</v>
      </c>
      <c r="N20" s="33" t="s">
        <v>35</v>
      </c>
      <c r="O20" s="33" t="s">
        <v>34</v>
      </c>
      <c r="P20" s="4"/>
      <c r="Q20" s="4"/>
      <c r="R20" s="4"/>
      <c r="S20" s="4"/>
      <c r="T20" s="4"/>
      <c r="U20" s="4"/>
      <c r="V20" s="4"/>
      <c r="W20" s="4"/>
    </row>
    <row r="21" spans="1:26" s="3"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4"/>
      <c r="Q21" s="4"/>
      <c r="R21" s="4"/>
      <c r="S21" s="4"/>
      <c r="T21" s="4"/>
      <c r="U21" s="4"/>
      <c r="V21" s="4"/>
      <c r="W21" s="4"/>
    </row>
    <row r="22" spans="1:26" s="3" customFormat="1" ht="33" customHeight="1" x14ac:dyDescent="0.2">
      <c r="A22" s="17" t="s">
        <v>490</v>
      </c>
      <c r="B22" s="17" t="s">
        <v>490</v>
      </c>
      <c r="C22" s="17" t="s">
        <v>490</v>
      </c>
      <c r="D22" s="17" t="s">
        <v>490</v>
      </c>
      <c r="E22" s="17" t="s">
        <v>490</v>
      </c>
      <c r="F22" s="17" t="s">
        <v>490</v>
      </c>
      <c r="G22" s="17" t="s">
        <v>490</v>
      </c>
      <c r="H22" s="17" t="s">
        <v>490</v>
      </c>
      <c r="I22" s="17" t="s">
        <v>490</v>
      </c>
      <c r="J22" s="17" t="s">
        <v>490</v>
      </c>
      <c r="K22" s="17" t="s">
        <v>490</v>
      </c>
      <c r="L22" s="17" t="s">
        <v>490</v>
      </c>
      <c r="M22" s="17" t="s">
        <v>490</v>
      </c>
      <c r="N22" s="17" t="s">
        <v>490</v>
      </c>
      <c r="O22" s="17" t="s">
        <v>490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ColWidth="9.140625"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6" t="s">
        <v>26</v>
      </c>
      <c r="AR1" s="26" t="s">
        <v>26</v>
      </c>
    </row>
    <row r="2" spans="1:44" s="9" customFormat="1" ht="18.75" customHeight="1" x14ac:dyDescent="0.3">
      <c r="A2" s="15"/>
      <c r="K2" s="13" t="s">
        <v>10</v>
      </c>
      <c r="AR2" s="13" t="s">
        <v>10</v>
      </c>
    </row>
    <row r="3" spans="1:44" s="9" customFormat="1" ht="18.75" x14ac:dyDescent="0.3">
      <c r="A3" s="14"/>
      <c r="K3" s="13" t="s">
        <v>25</v>
      </c>
      <c r="AR3" s="13" t="s">
        <v>312</v>
      </c>
    </row>
    <row r="4" spans="1:44" s="9" customFormat="1" ht="18.75" x14ac:dyDescent="0.3">
      <c r="A4" s="14"/>
      <c r="K4" s="13"/>
    </row>
    <row r="5" spans="1:44" s="9" customFormat="1" ht="18.75" customHeight="1" x14ac:dyDescent="0.2">
      <c r="A5" s="195" t="s">
        <v>492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5" t="s">
        <v>487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9" customFormat="1" ht="18.75" customHeight="1" x14ac:dyDescent="0.2">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5.75" x14ac:dyDescent="0.2">
      <c r="A11" s="128"/>
      <c r="B11" s="128"/>
      <c r="C11" s="128"/>
      <c r="D11" s="128"/>
      <c r="E11" s="128"/>
      <c r="F11" s="128"/>
      <c r="G11" s="128"/>
      <c r="H11" s="128"/>
      <c r="I11" s="128"/>
      <c r="J11" s="128"/>
      <c r="K11" s="128"/>
      <c r="L11" s="129"/>
      <c r="M11" s="129"/>
      <c r="N11" s="129"/>
      <c r="O11" s="129"/>
      <c r="P11" s="129"/>
      <c r="Q11" s="129"/>
      <c r="R11" s="129"/>
      <c r="S11" s="129"/>
      <c r="T11" s="129"/>
      <c r="U11" s="129"/>
      <c r="V11" s="129"/>
      <c r="W11" s="129"/>
      <c r="X11" s="129"/>
      <c r="Y11" s="129"/>
    </row>
    <row r="12" spans="1:44" s="9" customFormat="1" ht="18.75" customHeight="1" x14ac:dyDescent="0.2">
      <c r="A12" s="209" t="s">
        <v>519</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9" customFormat="1" ht="18.75" customHeight="1" x14ac:dyDescent="0.2">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row>
    <row r="15" spans="1:44" s="3" customFormat="1" ht="15.75" x14ac:dyDescent="0.2">
      <c r="A15" s="205" t="s">
        <v>565</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455</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89"/>
      <c r="AP19" s="89"/>
      <c r="AQ19" s="89"/>
      <c r="AR19" s="26"/>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300" t="s">
        <v>311</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65"/>
      <c r="AN24" s="65"/>
      <c r="AS24" s="71"/>
    </row>
    <row r="25" spans="1:45" ht="12.75" customHeight="1" x14ac:dyDescent="0.25">
      <c r="A25" s="282" t="s">
        <v>310</v>
      </c>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283"/>
      <c r="AI25" s="283"/>
      <c r="AJ25" s="283"/>
      <c r="AK25" s="266"/>
      <c r="AL25" s="266"/>
      <c r="AM25" s="66"/>
      <c r="AN25" s="301" t="s">
        <v>309</v>
      </c>
      <c r="AO25" s="301"/>
      <c r="AP25" s="301"/>
      <c r="AQ25" s="299"/>
      <c r="AR25" s="299"/>
      <c r="AS25" s="71"/>
    </row>
    <row r="26" spans="1:45" ht="17.25" customHeight="1" x14ac:dyDescent="0.25">
      <c r="A26" s="249" t="s">
        <v>308</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1"/>
      <c r="AL26" s="251"/>
      <c r="AM26" s="66"/>
      <c r="AN26" s="284" t="s">
        <v>307</v>
      </c>
      <c r="AO26" s="291"/>
      <c r="AP26" s="292"/>
      <c r="AQ26" s="284"/>
      <c r="AR26" s="285"/>
      <c r="AS26" s="71"/>
    </row>
    <row r="27" spans="1:45" ht="17.25" customHeight="1" x14ac:dyDescent="0.25">
      <c r="A27" s="249" t="s">
        <v>306</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1"/>
      <c r="AL27" s="251"/>
      <c r="AM27" s="66"/>
      <c r="AN27" s="284" t="s">
        <v>305</v>
      </c>
      <c r="AO27" s="291"/>
      <c r="AP27" s="292"/>
      <c r="AQ27" s="284"/>
      <c r="AR27" s="285"/>
      <c r="AS27" s="71"/>
    </row>
    <row r="28" spans="1:45" ht="27.75" customHeight="1" thickBot="1" x14ac:dyDescent="0.3">
      <c r="A28" s="293" t="s">
        <v>304</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69"/>
      <c r="AL28" s="269"/>
      <c r="AM28" s="66"/>
      <c r="AN28" s="296" t="s">
        <v>303</v>
      </c>
      <c r="AO28" s="297"/>
      <c r="AP28" s="298"/>
      <c r="AQ28" s="284"/>
      <c r="AR28" s="285"/>
      <c r="AS28" s="71"/>
    </row>
    <row r="29" spans="1:45" ht="17.25" customHeight="1" x14ac:dyDescent="0.25">
      <c r="A29" s="286" t="s">
        <v>302</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66"/>
      <c r="AL29" s="266"/>
      <c r="AM29" s="66"/>
      <c r="AN29" s="251"/>
      <c r="AO29" s="289"/>
      <c r="AP29" s="289"/>
      <c r="AQ29" s="284"/>
      <c r="AR29" s="290"/>
      <c r="AS29" s="71"/>
    </row>
    <row r="30" spans="1:45" ht="17.25" customHeight="1" x14ac:dyDescent="0.25">
      <c r="A30" s="249" t="s">
        <v>301</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1"/>
      <c r="AL30" s="251"/>
      <c r="AM30" s="66"/>
      <c r="AS30" s="71"/>
    </row>
    <row r="31" spans="1:45" ht="17.25" customHeight="1" x14ac:dyDescent="0.25">
      <c r="A31" s="249" t="s">
        <v>300</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c r="AL31" s="251"/>
      <c r="AM31" s="66"/>
      <c r="AN31" s="66"/>
      <c r="AO31" s="87"/>
      <c r="AP31" s="87"/>
      <c r="AQ31" s="87"/>
      <c r="AR31" s="87"/>
      <c r="AS31" s="71"/>
    </row>
    <row r="32" spans="1:45" ht="17.25" customHeight="1" x14ac:dyDescent="0.25">
      <c r="A32" s="249" t="s">
        <v>275</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c r="AL32" s="251"/>
      <c r="AM32" s="66"/>
      <c r="AN32" s="66"/>
      <c r="AO32" s="66"/>
      <c r="AP32" s="66"/>
      <c r="AQ32" s="66"/>
      <c r="AR32" s="66"/>
      <c r="AS32" s="71"/>
    </row>
    <row r="33" spans="1:45" ht="17.25" customHeight="1" x14ac:dyDescent="0.25">
      <c r="A33" s="249" t="s">
        <v>299</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75"/>
      <c r="AL33" s="275"/>
      <c r="AM33" s="66"/>
      <c r="AN33" s="66"/>
      <c r="AO33" s="66"/>
      <c r="AP33" s="66"/>
      <c r="AQ33" s="66"/>
      <c r="AR33" s="66"/>
      <c r="AS33" s="71"/>
    </row>
    <row r="34" spans="1:45" ht="17.25" customHeight="1" x14ac:dyDescent="0.25">
      <c r="A34" s="249" t="s">
        <v>298</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1"/>
      <c r="AL34" s="251"/>
      <c r="AM34" s="66"/>
      <c r="AN34" s="66"/>
      <c r="AO34" s="66"/>
      <c r="AP34" s="66"/>
      <c r="AQ34" s="66"/>
      <c r="AR34" s="66"/>
      <c r="AS34" s="71"/>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1"/>
      <c r="AL35" s="251"/>
      <c r="AM35" s="66"/>
      <c r="AN35" s="66"/>
      <c r="AO35" s="66"/>
      <c r="AP35" s="66"/>
      <c r="AQ35" s="66"/>
      <c r="AR35" s="66"/>
      <c r="AS35" s="71"/>
    </row>
    <row r="36" spans="1:45" ht="17.25" customHeight="1" thickBot="1" x14ac:dyDescent="0.3">
      <c r="A36" s="267" t="s">
        <v>263</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9"/>
      <c r="AL36" s="269"/>
      <c r="AM36" s="66"/>
      <c r="AN36" s="66"/>
      <c r="AO36" s="66"/>
      <c r="AP36" s="66"/>
      <c r="AQ36" s="66"/>
      <c r="AR36" s="66"/>
      <c r="AS36" s="71"/>
    </row>
    <row r="37" spans="1:45" ht="17.25" customHeight="1" x14ac:dyDescent="0.25">
      <c r="A37" s="282"/>
      <c r="B37" s="283"/>
      <c r="C37" s="283"/>
      <c r="D37" s="283"/>
      <c r="E37" s="283"/>
      <c r="F37" s="283"/>
      <c r="G37" s="283"/>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283"/>
      <c r="AF37" s="283"/>
      <c r="AG37" s="283"/>
      <c r="AH37" s="283"/>
      <c r="AI37" s="283"/>
      <c r="AJ37" s="283"/>
      <c r="AK37" s="266"/>
      <c r="AL37" s="266"/>
      <c r="AM37" s="66"/>
      <c r="AN37" s="66"/>
      <c r="AO37" s="66"/>
      <c r="AP37" s="66"/>
      <c r="AQ37" s="66"/>
      <c r="AR37" s="66"/>
      <c r="AS37" s="71"/>
    </row>
    <row r="38" spans="1:45" ht="17.25" customHeight="1" x14ac:dyDescent="0.25">
      <c r="A38" s="249" t="s">
        <v>297</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1"/>
      <c r="AL38" s="251"/>
      <c r="AM38" s="66"/>
      <c r="AN38" s="66"/>
      <c r="AO38" s="66"/>
      <c r="AP38" s="66"/>
      <c r="AQ38" s="66"/>
      <c r="AR38" s="66"/>
      <c r="AS38" s="71"/>
    </row>
    <row r="39" spans="1:45" ht="17.25" customHeight="1" thickBot="1" x14ac:dyDescent="0.3">
      <c r="A39" s="267" t="s">
        <v>296</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9"/>
      <c r="AL39" s="269"/>
      <c r="AM39" s="66"/>
      <c r="AN39" s="66"/>
      <c r="AO39" s="66"/>
      <c r="AP39" s="66"/>
      <c r="AQ39" s="66"/>
      <c r="AR39" s="66"/>
      <c r="AS39" s="71"/>
    </row>
    <row r="40" spans="1:45" ht="17.25" customHeight="1" x14ac:dyDescent="0.25">
      <c r="A40" s="282" t="s">
        <v>295</v>
      </c>
      <c r="B40" s="283"/>
      <c r="C40" s="283"/>
      <c r="D40" s="283"/>
      <c r="E40" s="283"/>
      <c r="F40" s="283"/>
      <c r="G40" s="283"/>
      <c r="H40" s="283"/>
      <c r="I40" s="283"/>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66"/>
      <c r="AL40" s="266"/>
      <c r="AM40" s="66"/>
      <c r="AN40" s="66"/>
      <c r="AO40" s="66"/>
      <c r="AP40" s="66"/>
      <c r="AQ40" s="66"/>
      <c r="AR40" s="66"/>
      <c r="AS40" s="71"/>
    </row>
    <row r="41" spans="1:45" ht="17.25" customHeight="1" x14ac:dyDescent="0.25">
      <c r="A41" s="249" t="s">
        <v>294</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1"/>
      <c r="AM41" s="66"/>
      <c r="AN41" s="66"/>
      <c r="AO41" s="66"/>
      <c r="AP41" s="66"/>
      <c r="AQ41" s="66"/>
      <c r="AR41" s="66"/>
      <c r="AS41" s="71"/>
    </row>
    <row r="42" spans="1:45" ht="17.25" customHeight="1" x14ac:dyDescent="0.25">
      <c r="A42" s="249" t="s">
        <v>293</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1"/>
      <c r="AM42" s="66"/>
      <c r="AN42" s="66"/>
      <c r="AO42" s="66"/>
      <c r="AP42" s="66"/>
      <c r="AQ42" s="66"/>
      <c r="AR42" s="66"/>
      <c r="AS42" s="71"/>
    </row>
    <row r="43" spans="1:45" ht="17.25" customHeight="1" x14ac:dyDescent="0.25">
      <c r="A43" s="249" t="s">
        <v>292</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1"/>
      <c r="AL43" s="251"/>
      <c r="AM43" s="66"/>
      <c r="AN43" s="66"/>
      <c r="AO43" s="66"/>
      <c r="AP43" s="66"/>
      <c r="AQ43" s="66"/>
      <c r="AR43" s="66"/>
      <c r="AS43" s="71"/>
    </row>
    <row r="44" spans="1:45" ht="17.25" customHeight="1" x14ac:dyDescent="0.25">
      <c r="A44" s="249" t="s">
        <v>291</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c r="AL44" s="251"/>
      <c r="AM44" s="66"/>
      <c r="AN44" s="66"/>
      <c r="AO44" s="66"/>
      <c r="AP44" s="66"/>
      <c r="AQ44" s="66"/>
      <c r="AR44" s="66"/>
      <c r="AS44" s="71"/>
    </row>
    <row r="45" spans="1:45" ht="17.25" customHeight="1" x14ac:dyDescent="0.25">
      <c r="A45" s="249" t="s">
        <v>290</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1"/>
      <c r="AL45" s="251"/>
      <c r="AM45" s="66"/>
      <c r="AN45" s="66"/>
      <c r="AO45" s="66"/>
      <c r="AP45" s="66"/>
      <c r="AQ45" s="66"/>
      <c r="AR45" s="66"/>
      <c r="AS45" s="71"/>
    </row>
    <row r="46" spans="1:45" ht="17.25" customHeight="1" thickBot="1" x14ac:dyDescent="0.3">
      <c r="A46" s="276" t="s">
        <v>289</v>
      </c>
      <c r="B46" s="277"/>
      <c r="C46" s="277"/>
      <c r="D46" s="277"/>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78"/>
      <c r="AL46" s="278"/>
      <c r="AM46" s="66"/>
      <c r="AN46" s="66"/>
      <c r="AO46" s="66"/>
      <c r="AP46" s="66"/>
      <c r="AQ46" s="66"/>
      <c r="AR46" s="66"/>
      <c r="AS46" s="71"/>
    </row>
    <row r="47" spans="1:45" ht="24" customHeight="1" x14ac:dyDescent="0.25">
      <c r="A47" s="279" t="s">
        <v>288</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1"/>
      <c r="AK47" s="266" t="s">
        <v>4</v>
      </c>
      <c r="AL47" s="266"/>
      <c r="AM47" s="266" t="s">
        <v>269</v>
      </c>
      <c r="AN47" s="266"/>
      <c r="AO47" s="79" t="s">
        <v>268</v>
      </c>
      <c r="AP47" s="79" t="s">
        <v>267</v>
      </c>
      <c r="AQ47" s="71"/>
    </row>
    <row r="48" spans="1:45" ht="12" customHeight="1" x14ac:dyDescent="0.25">
      <c r="A48" s="249" t="s">
        <v>287</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1"/>
      <c r="AL48" s="251"/>
      <c r="AM48" s="251"/>
      <c r="AN48" s="251"/>
      <c r="AO48" s="82"/>
      <c r="AP48" s="82"/>
      <c r="AQ48" s="71"/>
    </row>
    <row r="49" spans="1:43" ht="12" customHeight="1" x14ac:dyDescent="0.25">
      <c r="A49" s="249" t="s">
        <v>286</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1"/>
      <c r="AL49" s="251"/>
      <c r="AM49" s="251"/>
      <c r="AN49" s="251"/>
      <c r="AO49" s="82"/>
      <c r="AP49" s="82"/>
      <c r="AQ49" s="71"/>
    </row>
    <row r="50" spans="1:43" ht="12" customHeight="1" thickBot="1" x14ac:dyDescent="0.3">
      <c r="A50" s="267" t="s">
        <v>285</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9"/>
      <c r="AL50" s="269"/>
      <c r="AM50" s="269"/>
      <c r="AN50" s="269"/>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64" t="s">
        <v>284</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6" t="s">
        <v>4</v>
      </c>
      <c r="AL52" s="266"/>
      <c r="AM52" s="266" t="s">
        <v>269</v>
      </c>
      <c r="AN52" s="266"/>
      <c r="AO52" s="79" t="s">
        <v>268</v>
      </c>
      <c r="AP52" s="79" t="s">
        <v>267</v>
      </c>
      <c r="AQ52" s="71"/>
    </row>
    <row r="53" spans="1:43" ht="11.25" customHeight="1" x14ac:dyDescent="0.25">
      <c r="A53" s="273" t="s">
        <v>283</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5"/>
      <c r="AL53" s="275"/>
      <c r="AM53" s="275"/>
      <c r="AN53" s="275"/>
      <c r="AO53" s="86"/>
      <c r="AP53" s="86"/>
      <c r="AQ53" s="71"/>
    </row>
    <row r="54" spans="1:43" ht="12" customHeight="1" x14ac:dyDescent="0.25">
      <c r="A54" s="249" t="s">
        <v>282</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1"/>
      <c r="AL54" s="251"/>
      <c r="AM54" s="251"/>
      <c r="AN54" s="251"/>
      <c r="AO54" s="82"/>
      <c r="AP54" s="82"/>
      <c r="AQ54" s="71"/>
    </row>
    <row r="55" spans="1:43" ht="12" customHeight="1" x14ac:dyDescent="0.25">
      <c r="A55" s="249" t="s">
        <v>281</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1"/>
      <c r="AL55" s="251"/>
      <c r="AM55" s="251"/>
      <c r="AN55" s="251"/>
      <c r="AO55" s="82"/>
      <c r="AP55" s="82"/>
      <c r="AQ55" s="71"/>
    </row>
    <row r="56" spans="1:43" ht="12" customHeight="1" thickBot="1" x14ac:dyDescent="0.3">
      <c r="A56" s="267" t="s">
        <v>280</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9"/>
      <c r="AL56" s="269"/>
      <c r="AM56" s="269"/>
      <c r="AN56" s="269"/>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64" t="s">
        <v>279</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6" t="s">
        <v>4</v>
      </c>
      <c r="AL58" s="266"/>
      <c r="AM58" s="266" t="s">
        <v>269</v>
      </c>
      <c r="AN58" s="266"/>
      <c r="AO58" s="79" t="s">
        <v>268</v>
      </c>
      <c r="AP58" s="79" t="s">
        <v>267</v>
      </c>
      <c r="AQ58" s="71"/>
    </row>
    <row r="59" spans="1:43" ht="12.75" customHeight="1" x14ac:dyDescent="0.25">
      <c r="A59" s="270" t="s">
        <v>278</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84"/>
      <c r="AP59" s="84"/>
      <c r="AQ59" s="77"/>
    </row>
    <row r="60" spans="1:43" ht="12" customHeight="1" x14ac:dyDescent="0.25">
      <c r="A60" s="249" t="s">
        <v>277</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1"/>
      <c r="AL60" s="251"/>
      <c r="AM60" s="251"/>
      <c r="AN60" s="251"/>
      <c r="AO60" s="82"/>
      <c r="AP60" s="82"/>
      <c r="AQ60" s="71"/>
    </row>
    <row r="61" spans="1:43" ht="12" customHeight="1" x14ac:dyDescent="0.25">
      <c r="A61" s="249" t="s">
        <v>276</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1"/>
      <c r="AL61" s="251"/>
      <c r="AM61" s="251"/>
      <c r="AN61" s="251"/>
      <c r="AO61" s="82"/>
      <c r="AP61" s="82"/>
      <c r="AQ61" s="71"/>
    </row>
    <row r="62" spans="1:43" ht="12" customHeight="1" x14ac:dyDescent="0.25">
      <c r="A62" s="249" t="s">
        <v>275</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1"/>
      <c r="AL62" s="251"/>
      <c r="AM62" s="251"/>
      <c r="AN62" s="251"/>
      <c r="AO62" s="82"/>
      <c r="AP62" s="82"/>
      <c r="AQ62" s="71"/>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1"/>
      <c r="AL63" s="251"/>
      <c r="AM63" s="251"/>
      <c r="AN63" s="251"/>
      <c r="AO63" s="82"/>
      <c r="AP63" s="82"/>
      <c r="AQ63" s="71"/>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1"/>
      <c r="AL64" s="251"/>
      <c r="AM64" s="251"/>
      <c r="AN64" s="251"/>
      <c r="AO64" s="82"/>
      <c r="AP64" s="82"/>
      <c r="AQ64" s="71"/>
    </row>
    <row r="65" spans="1:43" ht="12" customHeight="1" x14ac:dyDescent="0.25">
      <c r="A65" s="249" t="s">
        <v>274</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1"/>
      <c r="AL65" s="251"/>
      <c r="AM65" s="251"/>
      <c r="AN65" s="251"/>
      <c r="AO65" s="82"/>
      <c r="AP65" s="82"/>
      <c r="AQ65" s="71"/>
    </row>
    <row r="66" spans="1:43" ht="27.75" customHeight="1" x14ac:dyDescent="0.25">
      <c r="A66" s="253" t="s">
        <v>273</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5"/>
      <c r="AK66" s="256"/>
      <c r="AL66" s="256"/>
      <c r="AM66" s="256"/>
      <c r="AN66" s="256"/>
      <c r="AO66" s="83"/>
      <c r="AP66" s="83"/>
      <c r="AQ66" s="77"/>
    </row>
    <row r="67" spans="1:43" ht="11.25" customHeight="1" x14ac:dyDescent="0.25">
      <c r="A67" s="249" t="s">
        <v>265</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1"/>
      <c r="AL67" s="251"/>
      <c r="AM67" s="251"/>
      <c r="AN67" s="251"/>
      <c r="AO67" s="82"/>
      <c r="AP67" s="82"/>
      <c r="AQ67" s="71"/>
    </row>
    <row r="68" spans="1:43" ht="25.5" customHeight="1" x14ac:dyDescent="0.25">
      <c r="A68" s="253" t="s">
        <v>266</v>
      </c>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5"/>
      <c r="AK68" s="256"/>
      <c r="AL68" s="256"/>
      <c r="AM68" s="256"/>
      <c r="AN68" s="256"/>
      <c r="AO68" s="83"/>
      <c r="AP68" s="83"/>
      <c r="AQ68" s="77"/>
    </row>
    <row r="69" spans="1:43" ht="12" customHeight="1" x14ac:dyDescent="0.25">
      <c r="A69" s="249" t="s">
        <v>264</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1"/>
      <c r="AL69" s="251"/>
      <c r="AM69" s="251"/>
      <c r="AN69" s="251"/>
      <c r="AO69" s="82"/>
      <c r="AP69" s="82"/>
      <c r="AQ69" s="71"/>
    </row>
    <row r="70" spans="1:43" ht="12.75" customHeight="1" x14ac:dyDescent="0.25">
      <c r="A70" s="258" t="s">
        <v>272</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6"/>
      <c r="AL70" s="256"/>
      <c r="AM70" s="256"/>
      <c r="AN70" s="256"/>
      <c r="AO70" s="83"/>
      <c r="AP70" s="83"/>
      <c r="AQ70" s="77"/>
    </row>
    <row r="71" spans="1:43" ht="12" customHeight="1" x14ac:dyDescent="0.25">
      <c r="A71" s="249" t="s">
        <v>263</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1"/>
      <c r="AL71" s="251"/>
      <c r="AM71" s="251"/>
      <c r="AN71" s="251"/>
      <c r="AO71" s="82"/>
      <c r="AP71" s="82"/>
      <c r="AQ71" s="71"/>
    </row>
    <row r="72" spans="1:43" ht="12.75" customHeight="1" thickBot="1" x14ac:dyDescent="0.3">
      <c r="A72" s="260" t="s">
        <v>271</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3"/>
      <c r="AL72" s="263"/>
      <c r="AM72" s="263"/>
      <c r="AN72" s="263"/>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64" t="s">
        <v>270</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6" t="s">
        <v>4</v>
      </c>
      <c r="AL74" s="266"/>
      <c r="AM74" s="266" t="s">
        <v>269</v>
      </c>
      <c r="AN74" s="266"/>
      <c r="AO74" s="79" t="s">
        <v>268</v>
      </c>
      <c r="AP74" s="79" t="s">
        <v>267</v>
      </c>
      <c r="AQ74" s="71"/>
    </row>
    <row r="75" spans="1:43" ht="25.5" customHeight="1" x14ac:dyDescent="0.25">
      <c r="A75" s="253" t="s">
        <v>266</v>
      </c>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5"/>
      <c r="AK75" s="256"/>
      <c r="AL75" s="256"/>
      <c r="AM75" s="257"/>
      <c r="AN75" s="257"/>
      <c r="AO75" s="75"/>
      <c r="AP75" s="75"/>
      <c r="AQ75" s="77"/>
    </row>
    <row r="76" spans="1:43" ht="12" customHeight="1" x14ac:dyDescent="0.25">
      <c r="A76" s="249" t="s">
        <v>265</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1"/>
      <c r="AL76" s="251"/>
      <c r="AM76" s="252"/>
      <c r="AN76" s="252"/>
      <c r="AO76" s="78"/>
      <c r="AP76" s="78"/>
      <c r="AQ76" s="71"/>
    </row>
    <row r="77" spans="1:43" ht="12" customHeight="1" x14ac:dyDescent="0.25">
      <c r="A77" s="249" t="s">
        <v>264</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1"/>
      <c r="AL77" s="251"/>
      <c r="AM77" s="252"/>
      <c r="AN77" s="252"/>
      <c r="AO77" s="78"/>
      <c r="AP77" s="78"/>
      <c r="AQ77" s="71"/>
    </row>
    <row r="78" spans="1:43" ht="12" customHeight="1" x14ac:dyDescent="0.25">
      <c r="A78" s="249" t="s">
        <v>263</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1"/>
      <c r="AL78" s="251"/>
      <c r="AM78" s="252"/>
      <c r="AN78" s="252"/>
      <c r="AO78" s="78"/>
      <c r="AP78" s="78"/>
      <c r="AQ78" s="71"/>
    </row>
    <row r="79" spans="1:43" ht="12" customHeight="1" x14ac:dyDescent="0.25">
      <c r="A79" s="249" t="s">
        <v>262</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c r="AL79" s="251"/>
      <c r="AM79" s="252"/>
      <c r="AN79" s="252"/>
      <c r="AO79" s="78"/>
      <c r="AP79" s="78"/>
      <c r="AQ79" s="71"/>
    </row>
    <row r="80" spans="1:43" ht="12" customHeight="1" x14ac:dyDescent="0.25">
      <c r="A80" s="249" t="s">
        <v>261</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1"/>
      <c r="AL80" s="251"/>
      <c r="AM80" s="252"/>
      <c r="AN80" s="252"/>
      <c r="AO80" s="78"/>
      <c r="AP80" s="78"/>
      <c r="AQ80" s="71"/>
    </row>
    <row r="81" spans="1:45" ht="12.75" customHeight="1" x14ac:dyDescent="0.25">
      <c r="A81" s="249" t="s">
        <v>260</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1"/>
      <c r="AL81" s="251"/>
      <c r="AM81" s="252"/>
      <c r="AN81" s="252"/>
      <c r="AO81" s="78"/>
      <c r="AP81" s="78"/>
      <c r="AQ81" s="71"/>
    </row>
    <row r="82" spans="1:45" ht="12.75" customHeight="1" x14ac:dyDescent="0.25">
      <c r="A82" s="249" t="s">
        <v>259</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1"/>
      <c r="AL82" s="251"/>
      <c r="AM82" s="252"/>
      <c r="AN82" s="252"/>
      <c r="AO82" s="78"/>
      <c r="AP82" s="78"/>
      <c r="AQ82" s="71"/>
    </row>
    <row r="83" spans="1:45" ht="12" customHeight="1" x14ac:dyDescent="0.25">
      <c r="A83" s="258" t="s">
        <v>258</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6"/>
      <c r="AL83" s="256"/>
      <c r="AM83" s="257"/>
      <c r="AN83" s="257"/>
      <c r="AO83" s="75"/>
      <c r="AP83" s="75"/>
      <c r="AQ83" s="77"/>
    </row>
    <row r="84" spans="1:45" ht="12" customHeight="1" x14ac:dyDescent="0.25">
      <c r="A84" s="258" t="s">
        <v>257</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6"/>
      <c r="AL84" s="256"/>
      <c r="AM84" s="257"/>
      <c r="AN84" s="257"/>
      <c r="AO84" s="75"/>
      <c r="AP84" s="75"/>
      <c r="AQ84" s="77"/>
    </row>
    <row r="85" spans="1:45" ht="12" customHeight="1" x14ac:dyDescent="0.25">
      <c r="A85" s="249" t="s">
        <v>256</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1"/>
      <c r="AL85" s="251"/>
      <c r="AM85" s="252"/>
      <c r="AN85" s="252"/>
      <c r="AO85" s="78"/>
      <c r="AP85" s="78"/>
      <c r="AQ85" s="65"/>
    </row>
    <row r="86" spans="1:45" ht="27.75" customHeight="1" x14ac:dyDescent="0.25">
      <c r="A86" s="253" t="s">
        <v>255</v>
      </c>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5"/>
      <c r="AK86" s="256"/>
      <c r="AL86" s="256"/>
      <c r="AM86" s="257"/>
      <c r="AN86" s="257"/>
      <c r="AO86" s="75"/>
      <c r="AP86" s="75"/>
      <c r="AQ86" s="77"/>
    </row>
    <row r="87" spans="1:45" x14ac:dyDescent="0.25">
      <c r="A87" s="253" t="s">
        <v>254</v>
      </c>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5"/>
      <c r="AK87" s="256"/>
      <c r="AL87" s="256"/>
      <c r="AM87" s="257"/>
      <c r="AN87" s="257"/>
      <c r="AO87" s="75"/>
      <c r="AP87" s="75"/>
      <c r="AQ87" s="77"/>
    </row>
    <row r="88" spans="1:45" ht="14.25" customHeight="1" x14ac:dyDescent="0.25">
      <c r="A88" s="242" t="s">
        <v>253</v>
      </c>
      <c r="B88" s="243"/>
      <c r="C88" s="243"/>
      <c r="D88" s="244"/>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45"/>
      <c r="AL88" s="246"/>
      <c r="AM88" s="247"/>
      <c r="AN88" s="248"/>
      <c r="AO88" s="75"/>
      <c r="AP88" s="75"/>
      <c r="AQ88" s="77"/>
    </row>
    <row r="89" spans="1:45" x14ac:dyDescent="0.25">
      <c r="A89" s="242" t="s">
        <v>252</v>
      </c>
      <c r="B89" s="243"/>
      <c r="C89" s="243"/>
      <c r="D89" s="244"/>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45"/>
      <c r="AL89" s="246"/>
      <c r="AM89" s="247"/>
      <c r="AN89" s="248"/>
      <c r="AO89" s="75"/>
      <c r="AP89" s="75"/>
      <c r="AQ89" s="65"/>
    </row>
    <row r="90" spans="1:45" ht="12" customHeight="1" thickBot="1" x14ac:dyDescent="0.3">
      <c r="A90" s="74" t="s">
        <v>251</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38"/>
      <c r="AL90" s="239"/>
      <c r="AM90" s="240"/>
      <c r="AN90" s="241"/>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250</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249</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248</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247</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246</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4" zoomScale="60" workbookViewId="0">
      <selection activeCell="A42" sqref="A42:L54"/>
    </sheetView>
  </sheetViews>
  <sheetFormatPr defaultColWidth="9" defaultRowHeight="15.75" x14ac:dyDescent="0.25"/>
  <cols>
    <col min="1" max="1" width="9" style="132"/>
    <col min="2" max="2" width="40.85546875" style="132" customWidth="1"/>
    <col min="3" max="4" width="16.5703125" style="132" customWidth="1"/>
    <col min="5" max="6" width="9" style="132" hidden="1" customWidth="1"/>
    <col min="7" max="10" width="16.5703125" style="132" customWidth="1"/>
    <col min="11" max="11" width="18" style="132" customWidth="1"/>
    <col min="12" max="12" width="27.85546875" style="132" customWidth="1"/>
    <col min="13" max="16384" width="9" style="135"/>
  </cols>
  <sheetData>
    <row r="1" spans="1:12" ht="15.95" customHeight="1" x14ac:dyDescent="0.25">
      <c r="C1" s="133" t="s">
        <v>521</v>
      </c>
      <c r="L1" s="134" t="s">
        <v>26</v>
      </c>
    </row>
    <row r="2" spans="1:12" ht="15.95" customHeight="1" x14ac:dyDescent="0.25">
      <c r="C2" s="133" t="s">
        <v>521</v>
      </c>
      <c r="L2" s="134" t="s">
        <v>10</v>
      </c>
    </row>
    <row r="3" spans="1:12" ht="15.95" customHeight="1" x14ac:dyDescent="0.25">
      <c r="C3" s="133" t="s">
        <v>521</v>
      </c>
      <c r="L3" s="134" t="s">
        <v>25</v>
      </c>
    </row>
    <row r="4" spans="1:12" ht="15.95" customHeight="1" x14ac:dyDescent="0.25"/>
    <row r="5" spans="1:12" ht="15.95" customHeight="1" x14ac:dyDescent="0.25">
      <c r="A5" s="307" t="s">
        <v>492</v>
      </c>
      <c r="B5" s="307"/>
      <c r="C5" s="307"/>
      <c r="D5" s="307"/>
      <c r="E5" s="307"/>
      <c r="F5" s="307"/>
      <c r="G5" s="307"/>
      <c r="H5" s="307"/>
      <c r="I5" s="307"/>
      <c r="J5" s="307"/>
      <c r="K5" s="307"/>
      <c r="L5" s="307"/>
    </row>
    <row r="6" spans="1:12" ht="15.95" customHeight="1" x14ac:dyDescent="0.25"/>
    <row r="7" spans="1:12" ht="18.95" customHeight="1" x14ac:dyDescent="0.3">
      <c r="A7" s="308" t="s">
        <v>522</v>
      </c>
      <c r="B7" s="308"/>
      <c r="C7" s="308"/>
      <c r="D7" s="308"/>
      <c r="E7" s="308"/>
      <c r="F7" s="308"/>
      <c r="G7" s="308"/>
      <c r="H7" s="308"/>
      <c r="I7" s="308"/>
      <c r="J7" s="308"/>
      <c r="K7" s="308"/>
      <c r="L7" s="308"/>
    </row>
    <row r="8" spans="1:12" ht="15.95" customHeight="1" x14ac:dyDescent="0.25"/>
    <row r="9" spans="1:12" ht="15.95" customHeight="1" x14ac:dyDescent="0.25">
      <c r="A9" s="307" t="s">
        <v>523</v>
      </c>
      <c r="B9" s="307"/>
      <c r="C9" s="307"/>
      <c r="D9" s="307"/>
      <c r="E9" s="307"/>
      <c r="F9" s="307"/>
      <c r="G9" s="307"/>
      <c r="H9" s="307"/>
      <c r="I9" s="307"/>
      <c r="J9" s="307"/>
      <c r="K9" s="307"/>
      <c r="L9" s="307"/>
    </row>
    <row r="10" spans="1:12" ht="15.95" customHeight="1" x14ac:dyDescent="0.25">
      <c r="A10" s="309" t="s">
        <v>8</v>
      </c>
      <c r="B10" s="309"/>
      <c r="C10" s="309"/>
      <c r="D10" s="309"/>
      <c r="E10" s="309"/>
      <c r="F10" s="309"/>
      <c r="G10" s="309"/>
      <c r="H10" s="309"/>
      <c r="I10" s="309"/>
      <c r="J10" s="309"/>
      <c r="K10" s="309"/>
      <c r="L10" s="309"/>
    </row>
    <row r="11" spans="1:12" ht="15.95" customHeight="1" x14ac:dyDescent="0.25"/>
    <row r="12" spans="1:12" ht="15.95" customHeight="1" x14ac:dyDescent="0.25">
      <c r="A12" s="307" t="s">
        <v>519</v>
      </c>
      <c r="B12" s="307"/>
      <c r="C12" s="307"/>
      <c r="D12" s="307"/>
      <c r="E12" s="307"/>
      <c r="F12" s="307"/>
      <c r="G12" s="307"/>
      <c r="H12" s="307"/>
      <c r="I12" s="307"/>
      <c r="J12" s="307"/>
      <c r="K12" s="307"/>
      <c r="L12" s="307"/>
    </row>
    <row r="13" spans="1:12" ht="15.95" customHeight="1" x14ac:dyDescent="0.25">
      <c r="A13" s="309" t="s">
        <v>7</v>
      </c>
      <c r="B13" s="309"/>
      <c r="C13" s="309"/>
      <c r="D13" s="309"/>
      <c r="E13" s="309"/>
      <c r="F13" s="309"/>
      <c r="G13" s="309"/>
      <c r="H13" s="309"/>
      <c r="I13" s="309"/>
      <c r="J13" s="309"/>
      <c r="K13" s="309"/>
      <c r="L13" s="309"/>
    </row>
    <row r="14" spans="1:12" ht="15.95" customHeight="1" x14ac:dyDescent="0.25"/>
    <row r="15" spans="1:12" ht="15.95" customHeight="1" x14ac:dyDescent="0.25">
      <c r="A15" s="310" t="s">
        <v>565</v>
      </c>
      <c r="B15" s="310"/>
      <c r="C15" s="310"/>
      <c r="D15" s="310"/>
      <c r="E15" s="310"/>
      <c r="F15" s="310"/>
      <c r="G15" s="310"/>
      <c r="H15" s="310"/>
      <c r="I15" s="310"/>
      <c r="J15" s="310"/>
      <c r="K15" s="310"/>
      <c r="L15" s="310"/>
    </row>
    <row r="16" spans="1:12" ht="15.95" customHeight="1" x14ac:dyDescent="0.25">
      <c r="A16" s="309" t="s">
        <v>6</v>
      </c>
      <c r="B16" s="309"/>
      <c r="C16" s="309"/>
      <c r="D16" s="309"/>
      <c r="E16" s="309"/>
      <c r="F16" s="309"/>
      <c r="G16" s="309"/>
      <c r="H16" s="309"/>
      <c r="I16" s="309"/>
      <c r="J16" s="309"/>
      <c r="K16" s="309"/>
      <c r="L16" s="309"/>
    </row>
    <row r="17" spans="1:12" ht="15.95" customHeight="1" x14ac:dyDescent="0.25"/>
    <row r="18" spans="1:12" ht="15.95" customHeight="1" x14ac:dyDescent="0.25"/>
    <row r="19" spans="1:12" ht="18.95" customHeight="1" x14ac:dyDescent="0.3">
      <c r="A19" s="306" t="s">
        <v>544</v>
      </c>
      <c r="B19" s="306"/>
      <c r="C19" s="306"/>
      <c r="D19" s="306"/>
      <c r="E19" s="306"/>
      <c r="F19" s="306"/>
      <c r="G19" s="306"/>
      <c r="H19" s="306"/>
      <c r="I19" s="306"/>
      <c r="J19" s="306"/>
      <c r="K19" s="306"/>
      <c r="L19" s="306"/>
    </row>
    <row r="20" spans="1:12" ht="11.1" customHeight="1" x14ac:dyDescent="0.25"/>
    <row r="21" spans="1:12" ht="15.95" customHeight="1" x14ac:dyDescent="0.25">
      <c r="A21" s="302" t="s">
        <v>174</v>
      </c>
      <c r="B21" s="302" t="s">
        <v>545</v>
      </c>
      <c r="C21" s="305" t="s">
        <v>391</v>
      </c>
      <c r="D21" s="305"/>
      <c r="E21" s="305"/>
      <c r="F21" s="305"/>
      <c r="G21" s="305"/>
      <c r="H21" s="305"/>
      <c r="I21" s="302" t="s">
        <v>173</v>
      </c>
      <c r="J21" s="302" t="s">
        <v>393</v>
      </c>
      <c r="K21" s="302" t="s">
        <v>172</v>
      </c>
      <c r="L21" s="302" t="s">
        <v>392</v>
      </c>
    </row>
    <row r="22" spans="1:12" ht="33" customHeight="1" x14ac:dyDescent="0.25">
      <c r="A22" s="303"/>
      <c r="B22" s="303"/>
      <c r="C22" s="305" t="s">
        <v>2</v>
      </c>
      <c r="D22" s="305"/>
      <c r="E22" s="145"/>
      <c r="F22" s="145"/>
      <c r="G22" s="305" t="s">
        <v>138</v>
      </c>
      <c r="H22" s="305"/>
      <c r="I22" s="303"/>
      <c r="J22" s="303"/>
      <c r="K22" s="303"/>
      <c r="L22" s="303"/>
    </row>
    <row r="23" spans="1:12" ht="33" customHeight="1" x14ac:dyDescent="0.25">
      <c r="A23" s="304"/>
      <c r="B23" s="304"/>
      <c r="C23" s="145" t="s">
        <v>171</v>
      </c>
      <c r="D23" s="145" t="s">
        <v>170</v>
      </c>
      <c r="E23" s="145" t="s">
        <v>171</v>
      </c>
      <c r="F23" s="145" t="s">
        <v>170</v>
      </c>
      <c r="G23" s="145" t="s">
        <v>171</v>
      </c>
      <c r="H23" s="145" t="s">
        <v>170</v>
      </c>
      <c r="I23" s="304"/>
      <c r="J23" s="304"/>
      <c r="K23" s="304"/>
      <c r="L23" s="304"/>
    </row>
    <row r="24" spans="1:12" ht="15.95" customHeight="1" x14ac:dyDescent="0.25">
      <c r="A24" s="146" t="s">
        <v>22</v>
      </c>
      <c r="B24" s="147" t="s">
        <v>21</v>
      </c>
      <c r="C24" s="147" t="s">
        <v>20</v>
      </c>
      <c r="D24" s="147" t="s">
        <v>19</v>
      </c>
      <c r="E24" s="147" t="s">
        <v>17</v>
      </c>
      <c r="F24" s="147" t="s">
        <v>16</v>
      </c>
      <c r="G24" s="147" t="s">
        <v>14</v>
      </c>
      <c r="H24" s="147" t="s">
        <v>12</v>
      </c>
      <c r="I24" s="147" t="s">
        <v>30</v>
      </c>
      <c r="J24" s="147" t="s">
        <v>28</v>
      </c>
      <c r="K24" s="147" t="s">
        <v>27</v>
      </c>
      <c r="L24" s="147" t="s">
        <v>441</v>
      </c>
    </row>
    <row r="25" spans="1:12" s="150" customFormat="1" ht="15.95" customHeight="1" x14ac:dyDescent="0.25">
      <c r="A25" s="146" t="s">
        <v>22</v>
      </c>
      <c r="B25" s="146" t="s">
        <v>169</v>
      </c>
      <c r="C25" s="148" t="s">
        <v>490</v>
      </c>
      <c r="D25" s="148" t="s">
        <v>490</v>
      </c>
      <c r="E25" s="149" t="s">
        <v>490</v>
      </c>
      <c r="F25" s="149" t="s">
        <v>490</v>
      </c>
      <c r="G25" s="149" t="s">
        <v>490</v>
      </c>
      <c r="H25" s="149" t="s">
        <v>490</v>
      </c>
      <c r="I25" s="149" t="s">
        <v>520</v>
      </c>
      <c r="J25" s="149" t="s">
        <v>520</v>
      </c>
      <c r="K25" s="149" t="s">
        <v>490</v>
      </c>
      <c r="L25" s="149" t="s">
        <v>490</v>
      </c>
    </row>
    <row r="26" spans="1:12" ht="15.95" customHeight="1" x14ac:dyDescent="0.25">
      <c r="A26" s="146" t="s">
        <v>168</v>
      </c>
      <c r="B26" s="147" t="s">
        <v>395</v>
      </c>
      <c r="C26" s="151" t="s">
        <v>546</v>
      </c>
      <c r="D26" s="151" t="s">
        <v>546</v>
      </c>
      <c r="E26" s="145" t="s">
        <v>490</v>
      </c>
      <c r="F26" s="145" t="s">
        <v>490</v>
      </c>
      <c r="G26" s="145" t="s">
        <v>490</v>
      </c>
      <c r="H26" s="145" t="s">
        <v>490</v>
      </c>
      <c r="I26" s="145" t="s">
        <v>520</v>
      </c>
      <c r="J26" s="145" t="s">
        <v>520</v>
      </c>
      <c r="K26" s="145" t="s">
        <v>490</v>
      </c>
      <c r="L26" s="145" t="s">
        <v>490</v>
      </c>
    </row>
    <row r="27" spans="1:12" ht="33" customHeight="1" x14ac:dyDescent="0.25">
      <c r="A27" s="146" t="s">
        <v>167</v>
      </c>
      <c r="B27" s="147" t="s">
        <v>397</v>
      </c>
      <c r="C27" s="151" t="s">
        <v>546</v>
      </c>
      <c r="D27" s="151" t="s">
        <v>546</v>
      </c>
      <c r="E27" s="145" t="s">
        <v>490</v>
      </c>
      <c r="F27" s="145" t="s">
        <v>490</v>
      </c>
      <c r="G27" s="145" t="s">
        <v>490</v>
      </c>
      <c r="H27" s="145" t="s">
        <v>490</v>
      </c>
      <c r="I27" s="145" t="s">
        <v>520</v>
      </c>
      <c r="J27" s="145" t="s">
        <v>520</v>
      </c>
      <c r="K27" s="145" t="s">
        <v>490</v>
      </c>
      <c r="L27" s="145" t="s">
        <v>490</v>
      </c>
    </row>
    <row r="28" spans="1:12" ht="51" customHeight="1" x14ac:dyDescent="0.25">
      <c r="A28" s="146" t="s">
        <v>396</v>
      </c>
      <c r="B28" s="147" t="s">
        <v>401</v>
      </c>
      <c r="C28" s="151" t="s">
        <v>546</v>
      </c>
      <c r="D28" s="151" t="s">
        <v>546</v>
      </c>
      <c r="E28" s="145" t="s">
        <v>490</v>
      </c>
      <c r="F28" s="145" t="s">
        <v>490</v>
      </c>
      <c r="G28" s="145" t="s">
        <v>490</v>
      </c>
      <c r="H28" s="145" t="s">
        <v>490</v>
      </c>
      <c r="I28" s="145" t="s">
        <v>520</v>
      </c>
      <c r="J28" s="145" t="s">
        <v>520</v>
      </c>
      <c r="K28" s="145" t="s">
        <v>490</v>
      </c>
      <c r="L28" s="145" t="s">
        <v>490</v>
      </c>
    </row>
    <row r="29" spans="1:12" ht="33" customHeight="1" x14ac:dyDescent="0.25">
      <c r="A29" s="146" t="s">
        <v>166</v>
      </c>
      <c r="B29" s="147" t="s">
        <v>400</v>
      </c>
      <c r="C29" s="151" t="s">
        <v>546</v>
      </c>
      <c r="D29" s="151" t="s">
        <v>546</v>
      </c>
      <c r="E29" s="145" t="s">
        <v>490</v>
      </c>
      <c r="F29" s="145" t="s">
        <v>490</v>
      </c>
      <c r="G29" s="145" t="s">
        <v>490</v>
      </c>
      <c r="H29" s="145" t="s">
        <v>490</v>
      </c>
      <c r="I29" s="145" t="s">
        <v>520</v>
      </c>
      <c r="J29" s="145" t="s">
        <v>520</v>
      </c>
      <c r="K29" s="145" t="s">
        <v>490</v>
      </c>
      <c r="L29" s="145" t="s">
        <v>490</v>
      </c>
    </row>
    <row r="30" spans="1:12" ht="33" customHeight="1" x14ac:dyDescent="0.25">
      <c r="A30" s="146" t="s">
        <v>165</v>
      </c>
      <c r="B30" s="147" t="s">
        <v>402</v>
      </c>
      <c r="C30" s="151" t="s">
        <v>546</v>
      </c>
      <c r="D30" s="151" t="s">
        <v>546</v>
      </c>
      <c r="E30" s="145" t="s">
        <v>490</v>
      </c>
      <c r="F30" s="145" t="s">
        <v>490</v>
      </c>
      <c r="G30" s="145" t="s">
        <v>490</v>
      </c>
      <c r="H30" s="145" t="s">
        <v>490</v>
      </c>
      <c r="I30" s="145" t="s">
        <v>520</v>
      </c>
      <c r="J30" s="145" t="s">
        <v>520</v>
      </c>
      <c r="K30" s="145" t="s">
        <v>490</v>
      </c>
      <c r="L30" s="145" t="s">
        <v>490</v>
      </c>
    </row>
    <row r="31" spans="1:12" ht="51" customHeight="1" x14ac:dyDescent="0.25">
      <c r="A31" s="146" t="s">
        <v>164</v>
      </c>
      <c r="B31" s="147" t="s">
        <v>398</v>
      </c>
      <c r="C31" s="152" t="s">
        <v>557</v>
      </c>
      <c r="D31" s="152" t="str">
        <f>C31</f>
        <v>17.06.2024</v>
      </c>
      <c r="E31" s="145" t="s">
        <v>490</v>
      </c>
      <c r="F31" s="145" t="s">
        <v>490</v>
      </c>
      <c r="G31" s="145" t="s">
        <v>490</v>
      </c>
      <c r="H31" s="145" t="s">
        <v>490</v>
      </c>
      <c r="I31" s="189">
        <v>1</v>
      </c>
      <c r="J31" s="189">
        <v>1</v>
      </c>
      <c r="K31" s="145" t="s">
        <v>490</v>
      </c>
      <c r="L31" s="145" t="s">
        <v>490</v>
      </c>
    </row>
    <row r="32" spans="1:12" ht="51" customHeight="1" x14ac:dyDescent="0.25">
      <c r="A32" s="146" t="s">
        <v>162</v>
      </c>
      <c r="B32" s="147" t="s">
        <v>403</v>
      </c>
      <c r="C32" s="152">
        <v>45630</v>
      </c>
      <c r="D32" s="152">
        <f>C32</f>
        <v>45630</v>
      </c>
      <c r="E32" s="145" t="s">
        <v>490</v>
      </c>
      <c r="F32" s="145" t="s">
        <v>490</v>
      </c>
      <c r="G32" s="145" t="s">
        <v>490</v>
      </c>
      <c r="H32" s="145" t="s">
        <v>490</v>
      </c>
      <c r="I32" s="189">
        <v>1</v>
      </c>
      <c r="J32" s="189">
        <v>1</v>
      </c>
      <c r="K32" s="145" t="s">
        <v>490</v>
      </c>
      <c r="L32" s="145" t="s">
        <v>490</v>
      </c>
    </row>
    <row r="33" spans="1:12" ht="33" customHeight="1" x14ac:dyDescent="0.25">
      <c r="A33" s="146" t="s">
        <v>414</v>
      </c>
      <c r="B33" s="147" t="s">
        <v>336</v>
      </c>
      <c r="C33" s="151" t="s">
        <v>546</v>
      </c>
      <c r="D33" s="151" t="s">
        <v>546</v>
      </c>
      <c r="E33" s="145" t="s">
        <v>490</v>
      </c>
      <c r="F33" s="145" t="s">
        <v>490</v>
      </c>
      <c r="G33" s="145" t="s">
        <v>490</v>
      </c>
      <c r="H33" s="145" t="s">
        <v>490</v>
      </c>
      <c r="I33" s="145" t="s">
        <v>520</v>
      </c>
      <c r="J33" s="145" t="s">
        <v>520</v>
      </c>
      <c r="K33" s="145" t="s">
        <v>490</v>
      </c>
      <c r="L33" s="145" t="s">
        <v>490</v>
      </c>
    </row>
    <row r="34" spans="1:12" ht="51" customHeight="1" x14ac:dyDescent="0.25">
      <c r="A34" s="146" t="s">
        <v>415</v>
      </c>
      <c r="B34" s="147" t="s">
        <v>407</v>
      </c>
      <c r="C34" s="151" t="s">
        <v>546</v>
      </c>
      <c r="D34" s="151" t="s">
        <v>546</v>
      </c>
      <c r="E34" s="145" t="s">
        <v>490</v>
      </c>
      <c r="F34" s="145" t="s">
        <v>490</v>
      </c>
      <c r="G34" s="145" t="s">
        <v>490</v>
      </c>
      <c r="H34" s="145" t="s">
        <v>490</v>
      </c>
      <c r="I34" s="145" t="s">
        <v>520</v>
      </c>
      <c r="J34" s="145" t="s">
        <v>520</v>
      </c>
      <c r="K34" s="145" t="s">
        <v>490</v>
      </c>
      <c r="L34" s="145" t="s">
        <v>490</v>
      </c>
    </row>
    <row r="35" spans="1:12" ht="15.95" customHeight="1" x14ac:dyDescent="0.25">
      <c r="A35" s="146" t="s">
        <v>416</v>
      </c>
      <c r="B35" s="147" t="s">
        <v>163</v>
      </c>
      <c r="C35" s="152" t="s">
        <v>630</v>
      </c>
      <c r="D35" s="152" t="str">
        <f>C35</f>
        <v xml:space="preserve"> 15.05.2025</v>
      </c>
      <c r="E35" s="145" t="s">
        <v>490</v>
      </c>
      <c r="F35" s="145" t="s">
        <v>490</v>
      </c>
      <c r="G35" s="145" t="s">
        <v>490</v>
      </c>
      <c r="H35" s="145" t="s">
        <v>490</v>
      </c>
      <c r="I35" s="189">
        <v>1</v>
      </c>
      <c r="J35" s="189">
        <v>1</v>
      </c>
      <c r="K35" s="145" t="s">
        <v>490</v>
      </c>
      <c r="L35" s="145" t="s">
        <v>490</v>
      </c>
    </row>
    <row r="36" spans="1:12" ht="33" customHeight="1" x14ac:dyDescent="0.25">
      <c r="A36" s="146" t="s">
        <v>417</v>
      </c>
      <c r="B36" s="147" t="s">
        <v>399</v>
      </c>
      <c r="C36" s="151" t="s">
        <v>546</v>
      </c>
      <c r="D36" s="151" t="s">
        <v>546</v>
      </c>
      <c r="E36" s="145" t="s">
        <v>490</v>
      </c>
      <c r="F36" s="145" t="s">
        <v>490</v>
      </c>
      <c r="G36" s="145" t="s">
        <v>490</v>
      </c>
      <c r="H36" s="145" t="s">
        <v>490</v>
      </c>
      <c r="I36" s="145" t="s">
        <v>520</v>
      </c>
      <c r="J36" s="145" t="s">
        <v>520</v>
      </c>
      <c r="K36" s="145" t="s">
        <v>490</v>
      </c>
      <c r="L36" s="145" t="s">
        <v>490</v>
      </c>
    </row>
    <row r="37" spans="1:12" ht="61.5" customHeight="1" x14ac:dyDescent="0.25">
      <c r="A37" s="146" t="s">
        <v>418</v>
      </c>
      <c r="B37" s="147" t="s">
        <v>161</v>
      </c>
      <c r="C37" s="151" t="s">
        <v>547</v>
      </c>
      <c r="D37" s="151" t="s">
        <v>547</v>
      </c>
      <c r="E37" s="145" t="s">
        <v>490</v>
      </c>
      <c r="F37" s="145" t="s">
        <v>490</v>
      </c>
      <c r="G37" s="145" t="s">
        <v>490</v>
      </c>
      <c r="H37" s="145" t="s">
        <v>490</v>
      </c>
      <c r="I37" s="145" t="s">
        <v>520</v>
      </c>
      <c r="J37" s="145" t="s">
        <v>520</v>
      </c>
      <c r="K37" s="145" t="s">
        <v>490</v>
      </c>
      <c r="L37" s="145" t="s">
        <v>490</v>
      </c>
    </row>
    <row r="38" spans="1:12" s="150" customFormat="1" ht="15.95" customHeight="1" x14ac:dyDescent="0.25">
      <c r="A38" s="146" t="s">
        <v>419</v>
      </c>
      <c r="B38" s="146" t="s">
        <v>160</v>
      </c>
      <c r="C38" s="148" t="s">
        <v>490</v>
      </c>
      <c r="D38" s="148" t="s">
        <v>490</v>
      </c>
      <c r="E38" s="149" t="s">
        <v>490</v>
      </c>
      <c r="F38" s="149" t="s">
        <v>490</v>
      </c>
      <c r="G38" s="149" t="s">
        <v>490</v>
      </c>
      <c r="H38" s="149" t="s">
        <v>490</v>
      </c>
      <c r="I38" s="149" t="s">
        <v>520</v>
      </c>
      <c r="J38" s="149" t="s">
        <v>520</v>
      </c>
      <c r="K38" s="149" t="s">
        <v>490</v>
      </c>
      <c r="L38" s="149" t="s">
        <v>490</v>
      </c>
    </row>
    <row r="39" spans="1:12" ht="68.099999999999994" customHeight="1" x14ac:dyDescent="0.25">
      <c r="A39" s="146" t="s">
        <v>21</v>
      </c>
      <c r="B39" s="147" t="s">
        <v>404</v>
      </c>
      <c r="C39" s="152" t="s">
        <v>558</v>
      </c>
      <c r="D39" s="152" t="str">
        <f>C39</f>
        <v>12.09.2025</v>
      </c>
      <c r="E39" s="145" t="s">
        <v>490</v>
      </c>
      <c r="F39" s="145" t="s">
        <v>490</v>
      </c>
      <c r="G39" s="145" t="s">
        <v>490</v>
      </c>
      <c r="H39" s="145" t="s">
        <v>490</v>
      </c>
      <c r="I39" s="189">
        <v>1</v>
      </c>
      <c r="J39" s="189">
        <v>1</v>
      </c>
      <c r="K39" s="145" t="s">
        <v>490</v>
      </c>
      <c r="L39" s="145" t="s">
        <v>490</v>
      </c>
    </row>
    <row r="40" spans="1:12" ht="102.95" customHeight="1" x14ac:dyDescent="0.25">
      <c r="A40" s="146" t="s">
        <v>159</v>
      </c>
      <c r="B40" s="147" t="s">
        <v>406</v>
      </c>
      <c r="C40" s="151" t="s">
        <v>548</v>
      </c>
      <c r="D40" s="151" t="s">
        <v>548</v>
      </c>
      <c r="E40" s="145" t="s">
        <v>490</v>
      </c>
      <c r="F40" s="145" t="s">
        <v>490</v>
      </c>
      <c r="G40" s="145" t="s">
        <v>490</v>
      </c>
      <c r="H40" s="145" t="s">
        <v>490</v>
      </c>
      <c r="I40" s="145" t="s">
        <v>520</v>
      </c>
      <c r="J40" s="145" t="s">
        <v>520</v>
      </c>
      <c r="K40" s="145" t="s">
        <v>490</v>
      </c>
      <c r="L40" s="145" t="s">
        <v>490</v>
      </c>
    </row>
    <row r="41" spans="1:12" s="150" customFormat="1" ht="33" customHeight="1" x14ac:dyDescent="0.25">
      <c r="A41" s="146" t="s">
        <v>158</v>
      </c>
      <c r="B41" s="146" t="s">
        <v>484</v>
      </c>
      <c r="C41" s="148" t="s">
        <v>490</v>
      </c>
      <c r="D41" s="148" t="s">
        <v>490</v>
      </c>
      <c r="E41" s="149" t="s">
        <v>490</v>
      </c>
      <c r="F41" s="149" t="s">
        <v>490</v>
      </c>
      <c r="G41" s="149" t="s">
        <v>490</v>
      </c>
      <c r="H41" s="149" t="s">
        <v>490</v>
      </c>
      <c r="I41" s="149" t="s">
        <v>520</v>
      </c>
      <c r="J41" s="149" t="s">
        <v>520</v>
      </c>
      <c r="K41" s="149" t="s">
        <v>490</v>
      </c>
      <c r="L41" s="149" t="s">
        <v>490</v>
      </c>
    </row>
    <row r="42" spans="1:12" ht="51" customHeight="1" x14ac:dyDescent="0.25">
      <c r="A42" s="146" t="s">
        <v>20</v>
      </c>
      <c r="B42" s="147" t="s">
        <v>405</v>
      </c>
      <c r="C42" s="152">
        <v>46054</v>
      </c>
      <c r="D42" s="152">
        <v>46133</v>
      </c>
      <c r="E42" s="145" t="s">
        <v>490</v>
      </c>
      <c r="F42" s="145" t="s">
        <v>490</v>
      </c>
      <c r="G42" s="145" t="s">
        <v>490</v>
      </c>
      <c r="H42" s="145" t="s">
        <v>490</v>
      </c>
      <c r="I42" s="145" t="s">
        <v>520</v>
      </c>
      <c r="J42" s="145" t="s">
        <v>520</v>
      </c>
      <c r="K42" s="145" t="s">
        <v>490</v>
      </c>
      <c r="L42" s="145" t="s">
        <v>490</v>
      </c>
    </row>
    <row r="43" spans="1:12" ht="57" customHeight="1" x14ac:dyDescent="0.25">
      <c r="A43" s="146" t="s">
        <v>157</v>
      </c>
      <c r="B43" s="147" t="s">
        <v>155</v>
      </c>
      <c r="C43" s="151" t="s">
        <v>548</v>
      </c>
      <c r="D43" s="151" t="s">
        <v>548</v>
      </c>
      <c r="E43" s="145" t="s">
        <v>490</v>
      </c>
      <c r="F43" s="145" t="s">
        <v>490</v>
      </c>
      <c r="G43" s="145" t="s">
        <v>490</v>
      </c>
      <c r="H43" s="145" t="s">
        <v>490</v>
      </c>
      <c r="I43" s="145" t="s">
        <v>520</v>
      </c>
      <c r="J43" s="145" t="s">
        <v>520</v>
      </c>
      <c r="K43" s="145" t="s">
        <v>490</v>
      </c>
      <c r="L43" s="145" t="s">
        <v>490</v>
      </c>
    </row>
    <row r="44" spans="1:12" ht="15.95" customHeight="1" x14ac:dyDescent="0.25">
      <c r="A44" s="146" t="s">
        <v>156</v>
      </c>
      <c r="B44" s="147" t="s">
        <v>153</v>
      </c>
      <c r="C44" s="152">
        <f>D42</f>
        <v>46133</v>
      </c>
      <c r="D44" s="152">
        <v>46316</v>
      </c>
      <c r="E44" s="145" t="s">
        <v>490</v>
      </c>
      <c r="F44" s="145" t="s">
        <v>490</v>
      </c>
      <c r="G44" s="145" t="s">
        <v>490</v>
      </c>
      <c r="H44" s="145" t="s">
        <v>490</v>
      </c>
      <c r="I44" s="145" t="s">
        <v>520</v>
      </c>
      <c r="J44" s="145" t="s">
        <v>520</v>
      </c>
      <c r="K44" s="145" t="s">
        <v>490</v>
      </c>
      <c r="L44" s="145" t="s">
        <v>490</v>
      </c>
    </row>
    <row r="45" spans="1:12" ht="68.099999999999994" customHeight="1" x14ac:dyDescent="0.25">
      <c r="A45" s="146" t="s">
        <v>154</v>
      </c>
      <c r="B45" s="147" t="s">
        <v>410</v>
      </c>
      <c r="C45" s="151" t="s">
        <v>546</v>
      </c>
      <c r="D45" s="151" t="s">
        <v>546</v>
      </c>
      <c r="E45" s="145" t="s">
        <v>490</v>
      </c>
      <c r="F45" s="145" t="s">
        <v>490</v>
      </c>
      <c r="G45" s="145" t="s">
        <v>490</v>
      </c>
      <c r="H45" s="145" t="s">
        <v>490</v>
      </c>
      <c r="I45" s="145" t="s">
        <v>520</v>
      </c>
      <c r="J45" s="145" t="s">
        <v>520</v>
      </c>
      <c r="K45" s="145" t="s">
        <v>490</v>
      </c>
      <c r="L45" s="145" t="s">
        <v>490</v>
      </c>
    </row>
    <row r="46" spans="1:12" ht="155.1" customHeight="1" x14ac:dyDescent="0.25">
      <c r="A46" s="146" t="s">
        <v>152</v>
      </c>
      <c r="B46" s="147" t="s">
        <v>408</v>
      </c>
      <c r="C46" s="151" t="s">
        <v>546</v>
      </c>
      <c r="D46" s="151" t="s">
        <v>546</v>
      </c>
      <c r="E46" s="145" t="s">
        <v>490</v>
      </c>
      <c r="F46" s="145" t="s">
        <v>490</v>
      </c>
      <c r="G46" s="145" t="s">
        <v>490</v>
      </c>
      <c r="H46" s="145" t="s">
        <v>490</v>
      </c>
      <c r="I46" s="145" t="s">
        <v>520</v>
      </c>
      <c r="J46" s="145" t="s">
        <v>520</v>
      </c>
      <c r="K46" s="145" t="s">
        <v>490</v>
      </c>
      <c r="L46" s="145" t="s">
        <v>490</v>
      </c>
    </row>
    <row r="47" spans="1:12" ht="15.95" customHeight="1" x14ac:dyDescent="0.25">
      <c r="A47" s="146" t="s">
        <v>150</v>
      </c>
      <c r="B47" s="147" t="s">
        <v>151</v>
      </c>
      <c r="C47" s="152">
        <v>46317</v>
      </c>
      <c r="D47" s="152">
        <v>46356</v>
      </c>
      <c r="E47" s="145" t="s">
        <v>490</v>
      </c>
      <c r="F47" s="145" t="s">
        <v>490</v>
      </c>
      <c r="G47" s="145" t="s">
        <v>490</v>
      </c>
      <c r="H47" s="145" t="s">
        <v>490</v>
      </c>
      <c r="I47" s="145" t="s">
        <v>520</v>
      </c>
      <c r="J47" s="145" t="s">
        <v>520</v>
      </c>
      <c r="K47" s="145" t="s">
        <v>490</v>
      </c>
      <c r="L47" s="145" t="s">
        <v>490</v>
      </c>
    </row>
    <row r="48" spans="1:12" s="150" customFormat="1" ht="15.95" customHeight="1" x14ac:dyDescent="0.25">
      <c r="A48" s="146" t="s">
        <v>420</v>
      </c>
      <c r="B48" s="146" t="s">
        <v>149</v>
      </c>
      <c r="C48" s="148" t="s">
        <v>490</v>
      </c>
      <c r="D48" s="148" t="s">
        <v>490</v>
      </c>
      <c r="E48" s="149" t="s">
        <v>490</v>
      </c>
      <c r="F48" s="149" t="s">
        <v>490</v>
      </c>
      <c r="G48" s="149" t="s">
        <v>490</v>
      </c>
      <c r="H48" s="149" t="s">
        <v>490</v>
      </c>
      <c r="I48" s="149" t="s">
        <v>520</v>
      </c>
      <c r="J48" s="149" t="s">
        <v>520</v>
      </c>
      <c r="K48" s="149" t="s">
        <v>490</v>
      </c>
      <c r="L48" s="149" t="s">
        <v>490</v>
      </c>
    </row>
    <row r="49" spans="1:12" ht="33" customHeight="1" x14ac:dyDescent="0.25">
      <c r="A49" s="146" t="s">
        <v>19</v>
      </c>
      <c r="B49" s="147" t="s">
        <v>549</v>
      </c>
      <c r="C49" s="152">
        <v>46371</v>
      </c>
      <c r="D49" s="152">
        <v>46376</v>
      </c>
      <c r="E49" s="145" t="s">
        <v>490</v>
      </c>
      <c r="F49" s="145" t="s">
        <v>490</v>
      </c>
      <c r="G49" s="145" t="s">
        <v>490</v>
      </c>
      <c r="H49" s="145" t="s">
        <v>490</v>
      </c>
      <c r="I49" s="145" t="s">
        <v>520</v>
      </c>
      <c r="J49" s="145" t="s">
        <v>520</v>
      </c>
      <c r="K49" s="145" t="s">
        <v>490</v>
      </c>
      <c r="L49" s="145" t="s">
        <v>490</v>
      </c>
    </row>
    <row r="50" spans="1:12" ht="86.1" customHeight="1" x14ac:dyDescent="0.25">
      <c r="A50" s="146" t="s">
        <v>148</v>
      </c>
      <c r="B50" s="147" t="s">
        <v>409</v>
      </c>
      <c r="C50" s="152">
        <v>46383</v>
      </c>
      <c r="D50" s="152">
        <v>46383</v>
      </c>
      <c r="E50" s="145" t="s">
        <v>490</v>
      </c>
      <c r="F50" s="145" t="s">
        <v>490</v>
      </c>
      <c r="G50" s="145" t="s">
        <v>490</v>
      </c>
      <c r="H50" s="145" t="s">
        <v>490</v>
      </c>
      <c r="I50" s="145" t="s">
        <v>520</v>
      </c>
      <c r="J50" s="145" t="s">
        <v>520</v>
      </c>
      <c r="K50" s="145" t="s">
        <v>490</v>
      </c>
      <c r="L50" s="145" t="s">
        <v>490</v>
      </c>
    </row>
    <row r="51" spans="1:12" ht="51" customHeight="1" x14ac:dyDescent="0.25">
      <c r="A51" s="146" t="s">
        <v>147</v>
      </c>
      <c r="B51" s="147" t="s">
        <v>411</v>
      </c>
      <c r="C51" s="151" t="s">
        <v>546</v>
      </c>
      <c r="D51" s="151" t="s">
        <v>546</v>
      </c>
      <c r="E51" s="145" t="s">
        <v>490</v>
      </c>
      <c r="F51" s="145" t="s">
        <v>490</v>
      </c>
      <c r="G51" s="145" t="s">
        <v>490</v>
      </c>
      <c r="H51" s="145" t="s">
        <v>490</v>
      </c>
      <c r="I51" s="145" t="s">
        <v>520</v>
      </c>
      <c r="J51" s="145" t="s">
        <v>520</v>
      </c>
      <c r="K51" s="145" t="s">
        <v>490</v>
      </c>
      <c r="L51" s="145" t="s">
        <v>490</v>
      </c>
    </row>
    <row r="52" spans="1:12" ht="51" customHeight="1" x14ac:dyDescent="0.25">
      <c r="A52" s="146" t="s">
        <v>145</v>
      </c>
      <c r="B52" s="147" t="s">
        <v>146</v>
      </c>
      <c r="C52" s="151" t="s">
        <v>546</v>
      </c>
      <c r="D52" s="151" t="s">
        <v>546</v>
      </c>
      <c r="E52" s="145" t="s">
        <v>490</v>
      </c>
      <c r="F52" s="145" t="s">
        <v>490</v>
      </c>
      <c r="G52" s="145" t="s">
        <v>490</v>
      </c>
      <c r="H52" s="145" t="s">
        <v>490</v>
      </c>
      <c r="I52" s="145" t="s">
        <v>520</v>
      </c>
      <c r="J52" s="145" t="s">
        <v>520</v>
      </c>
      <c r="K52" s="145" t="s">
        <v>490</v>
      </c>
      <c r="L52" s="145" t="s">
        <v>490</v>
      </c>
    </row>
    <row r="53" spans="1:12" ht="33" customHeight="1" x14ac:dyDescent="0.25">
      <c r="A53" s="146" t="s">
        <v>144</v>
      </c>
      <c r="B53" s="147" t="s">
        <v>412</v>
      </c>
      <c r="C53" s="152">
        <v>46387</v>
      </c>
      <c r="D53" s="152">
        <v>46387</v>
      </c>
      <c r="E53" s="145" t="s">
        <v>490</v>
      </c>
      <c r="F53" s="145" t="s">
        <v>490</v>
      </c>
      <c r="G53" s="145" t="s">
        <v>490</v>
      </c>
      <c r="H53" s="145" t="s">
        <v>490</v>
      </c>
      <c r="I53" s="145" t="s">
        <v>520</v>
      </c>
      <c r="J53" s="145" t="s">
        <v>520</v>
      </c>
      <c r="K53" s="145" t="s">
        <v>490</v>
      </c>
      <c r="L53" s="145" t="s">
        <v>490</v>
      </c>
    </row>
    <row r="54" spans="1:12" ht="33" customHeight="1" x14ac:dyDescent="0.25">
      <c r="A54" s="146" t="s">
        <v>413</v>
      </c>
      <c r="B54" s="147" t="s">
        <v>550</v>
      </c>
      <c r="C54" s="151" t="s">
        <v>546</v>
      </c>
      <c r="D54" s="151" t="s">
        <v>546</v>
      </c>
      <c r="E54" s="145" t="s">
        <v>490</v>
      </c>
      <c r="F54" s="145" t="s">
        <v>490</v>
      </c>
      <c r="G54" s="145" t="s">
        <v>490</v>
      </c>
      <c r="H54" s="145" t="s">
        <v>490</v>
      </c>
      <c r="I54" s="145" t="s">
        <v>520</v>
      </c>
      <c r="J54" s="145" t="s">
        <v>520</v>
      </c>
      <c r="K54" s="145" t="s">
        <v>490</v>
      </c>
      <c r="L54" s="145" t="s">
        <v>490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2025-03-05T06:46:25Z</cp:lastPrinted>
  <dcterms:created xsi:type="dcterms:W3CDTF">2015-08-16T15:31:05Z</dcterms:created>
  <dcterms:modified xsi:type="dcterms:W3CDTF">2025-11-10T15:11:53Z</dcterms:modified>
</cp:coreProperties>
</file>